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20" windowWidth="21840" windowHeight="12585"/>
  </bookViews>
  <sheets>
    <sheet name="excel age - observations" sheetId="4" r:id="rId1"/>
    <sheet name="data &amp; calcs" sheetId="1" r:id="rId2"/>
  </sheets>
  <definedNames>
    <definedName name="_xlnm._FilterDatabase" localSheetId="1" hidden="1">'data &amp; calcs'!$A$1:$N$438</definedName>
  </definedNames>
  <calcPr calcId="125725"/>
</workbook>
</file>

<file path=xl/calcChain.xml><?xml version="1.0" encoding="utf-8"?>
<calcChain xmlns="http://schemas.openxmlformats.org/spreadsheetml/2006/main">
  <c r="M3" i="1"/>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2"/>
  <c r="U3"/>
  <c r="U4"/>
  <c r="U5"/>
  <c r="U6"/>
  <c r="U7"/>
  <c r="U8"/>
  <c r="U9"/>
  <c r="U10"/>
  <c r="U11"/>
  <c r="U12"/>
  <c r="U13"/>
  <c r="U14"/>
  <c r="U15"/>
  <c r="U16"/>
  <c r="U17"/>
  <c r="U18"/>
  <c r="U19"/>
  <c r="U20"/>
  <c r="U21"/>
  <c r="U22"/>
  <c r="U23"/>
  <c r="U24"/>
  <c r="U25"/>
  <c r="U26"/>
  <c r="U27"/>
  <c r="U28"/>
  <c r="U2"/>
  <c r="X13"/>
  <c r="Q3"/>
  <c r="X11"/>
  <c r="X8"/>
  <c r="X10"/>
  <c r="X9"/>
  <c r="X12"/>
  <c r="X7"/>
  <c r="K3"/>
  <c r="K4"/>
  <c r="K5"/>
  <c r="L5" s="1"/>
  <c r="K6"/>
  <c r="L6" s="1"/>
  <c r="K7"/>
  <c r="K8"/>
  <c r="K9"/>
  <c r="L9" s="1"/>
  <c r="K10"/>
  <c r="L10" s="1"/>
  <c r="K11"/>
  <c r="K12"/>
  <c r="K13"/>
  <c r="L13" s="1"/>
  <c r="K14"/>
  <c r="L14" s="1"/>
  <c r="K15"/>
  <c r="K16"/>
  <c r="K17"/>
  <c r="L17" s="1"/>
  <c r="K18"/>
  <c r="L18" s="1"/>
  <c r="K19"/>
  <c r="K20"/>
  <c r="K21"/>
  <c r="L21" s="1"/>
  <c r="K22"/>
  <c r="L22" s="1"/>
  <c r="K23"/>
  <c r="K24"/>
  <c r="K25"/>
  <c r="L25" s="1"/>
  <c r="K26"/>
  <c r="L26" s="1"/>
  <c r="K27"/>
  <c r="K28"/>
  <c r="K29"/>
  <c r="L29" s="1"/>
  <c r="K30"/>
  <c r="L30" s="1"/>
  <c r="K31"/>
  <c r="K32"/>
  <c r="K33"/>
  <c r="L33" s="1"/>
  <c r="K34"/>
  <c r="L34" s="1"/>
  <c r="K35"/>
  <c r="K36"/>
  <c r="K37"/>
  <c r="L37" s="1"/>
  <c r="K38"/>
  <c r="L38" s="1"/>
  <c r="K39"/>
  <c r="K40"/>
  <c r="K41"/>
  <c r="L41" s="1"/>
  <c r="K42"/>
  <c r="L42" s="1"/>
  <c r="K43"/>
  <c r="K44"/>
  <c r="K45"/>
  <c r="L45" s="1"/>
  <c r="K46"/>
  <c r="L46" s="1"/>
  <c r="K47"/>
  <c r="K48"/>
  <c r="K49"/>
  <c r="L49" s="1"/>
  <c r="K50"/>
  <c r="L50" s="1"/>
  <c r="K51"/>
  <c r="K52"/>
  <c r="K53"/>
  <c r="L53" s="1"/>
  <c r="K54"/>
  <c r="L54" s="1"/>
  <c r="K55"/>
  <c r="K56"/>
  <c r="K57"/>
  <c r="L57" s="1"/>
  <c r="K58"/>
  <c r="L58" s="1"/>
  <c r="K59"/>
  <c r="K60"/>
  <c r="K61"/>
  <c r="L61" s="1"/>
  <c r="K62"/>
  <c r="L62" s="1"/>
  <c r="K63"/>
  <c r="K64"/>
  <c r="K65"/>
  <c r="L65" s="1"/>
  <c r="K66"/>
  <c r="L66" s="1"/>
  <c r="K67"/>
  <c r="K68"/>
  <c r="K69"/>
  <c r="L69" s="1"/>
  <c r="K70"/>
  <c r="L70" s="1"/>
  <c r="K71"/>
  <c r="K72"/>
  <c r="K73"/>
  <c r="L73" s="1"/>
  <c r="K74"/>
  <c r="L74" s="1"/>
  <c r="K75"/>
  <c r="K76"/>
  <c r="K77"/>
  <c r="L77" s="1"/>
  <c r="K78"/>
  <c r="L78" s="1"/>
  <c r="K79"/>
  <c r="K80"/>
  <c r="K81"/>
  <c r="L81" s="1"/>
  <c r="K82"/>
  <c r="L82" s="1"/>
  <c r="K83"/>
  <c r="K84"/>
  <c r="K85"/>
  <c r="L85" s="1"/>
  <c r="K86"/>
  <c r="L86" s="1"/>
  <c r="K87"/>
  <c r="K88"/>
  <c r="K89"/>
  <c r="L89" s="1"/>
  <c r="K90"/>
  <c r="L90" s="1"/>
  <c r="K91"/>
  <c r="L91" s="1"/>
  <c r="K92"/>
  <c r="K93"/>
  <c r="L93" s="1"/>
  <c r="K94"/>
  <c r="L94" s="1"/>
  <c r="K95"/>
  <c r="L95" s="1"/>
  <c r="K96"/>
  <c r="K97"/>
  <c r="L97" s="1"/>
  <c r="K98"/>
  <c r="L98" s="1"/>
  <c r="K99"/>
  <c r="L99" s="1"/>
  <c r="K100"/>
  <c r="K101"/>
  <c r="L101" s="1"/>
  <c r="K102"/>
  <c r="L102" s="1"/>
  <c r="K103"/>
  <c r="L103" s="1"/>
  <c r="K104"/>
  <c r="K105"/>
  <c r="L105" s="1"/>
  <c r="K106"/>
  <c r="L106" s="1"/>
  <c r="K107"/>
  <c r="L107" s="1"/>
  <c r="K108"/>
  <c r="K109"/>
  <c r="L109" s="1"/>
  <c r="K110"/>
  <c r="L110" s="1"/>
  <c r="K111"/>
  <c r="L111" s="1"/>
  <c r="K112"/>
  <c r="K113"/>
  <c r="L113" s="1"/>
  <c r="K114"/>
  <c r="L114" s="1"/>
  <c r="K115"/>
  <c r="L115" s="1"/>
  <c r="K116"/>
  <c r="K117"/>
  <c r="L117" s="1"/>
  <c r="K118"/>
  <c r="L118" s="1"/>
  <c r="K119"/>
  <c r="L119" s="1"/>
  <c r="K120"/>
  <c r="K121"/>
  <c r="L121" s="1"/>
  <c r="K122"/>
  <c r="L122" s="1"/>
  <c r="K123"/>
  <c r="L123" s="1"/>
  <c r="K124"/>
  <c r="K125"/>
  <c r="L125" s="1"/>
  <c r="K126"/>
  <c r="L126" s="1"/>
  <c r="K127"/>
  <c r="L127" s="1"/>
  <c r="K128"/>
  <c r="K129"/>
  <c r="L129" s="1"/>
  <c r="K130"/>
  <c r="L130" s="1"/>
  <c r="K131"/>
  <c r="L131" s="1"/>
  <c r="K132"/>
  <c r="K133"/>
  <c r="L133" s="1"/>
  <c r="K134"/>
  <c r="L134" s="1"/>
  <c r="K135"/>
  <c r="L135" s="1"/>
  <c r="K136"/>
  <c r="K137"/>
  <c r="L137" s="1"/>
  <c r="K138"/>
  <c r="L138" s="1"/>
  <c r="K139"/>
  <c r="L139" s="1"/>
  <c r="K140"/>
  <c r="K141"/>
  <c r="L141" s="1"/>
  <c r="K142"/>
  <c r="L142" s="1"/>
  <c r="K143"/>
  <c r="L143" s="1"/>
  <c r="K144"/>
  <c r="K145"/>
  <c r="L145" s="1"/>
  <c r="K146"/>
  <c r="L146" s="1"/>
  <c r="K147"/>
  <c r="L147" s="1"/>
  <c r="K148"/>
  <c r="K149"/>
  <c r="L149" s="1"/>
  <c r="K150"/>
  <c r="L150" s="1"/>
  <c r="K151"/>
  <c r="L151" s="1"/>
  <c r="K152"/>
  <c r="K153"/>
  <c r="L153" s="1"/>
  <c r="K154"/>
  <c r="L154" s="1"/>
  <c r="K155"/>
  <c r="L155" s="1"/>
  <c r="K156"/>
  <c r="K157"/>
  <c r="L157" s="1"/>
  <c r="K158"/>
  <c r="L158" s="1"/>
  <c r="K159"/>
  <c r="L159" s="1"/>
  <c r="K160"/>
  <c r="K161"/>
  <c r="L161" s="1"/>
  <c r="K162"/>
  <c r="L162" s="1"/>
  <c r="K163"/>
  <c r="L163" s="1"/>
  <c r="K164"/>
  <c r="K165"/>
  <c r="L165" s="1"/>
  <c r="K166"/>
  <c r="L166" s="1"/>
  <c r="K167"/>
  <c r="L167" s="1"/>
  <c r="K168"/>
  <c r="K169"/>
  <c r="L169" s="1"/>
  <c r="K170"/>
  <c r="L170" s="1"/>
  <c r="K171"/>
  <c r="L171" s="1"/>
  <c r="K172"/>
  <c r="K173"/>
  <c r="L173" s="1"/>
  <c r="K174"/>
  <c r="L174" s="1"/>
  <c r="K175"/>
  <c r="L175" s="1"/>
  <c r="K176"/>
  <c r="K177"/>
  <c r="L177" s="1"/>
  <c r="K178"/>
  <c r="L178" s="1"/>
  <c r="K179"/>
  <c r="L179" s="1"/>
  <c r="K180"/>
  <c r="K181"/>
  <c r="L181" s="1"/>
  <c r="K182"/>
  <c r="L182" s="1"/>
  <c r="K183"/>
  <c r="L183" s="1"/>
  <c r="K184"/>
  <c r="K185"/>
  <c r="L185" s="1"/>
  <c r="K186"/>
  <c r="L186" s="1"/>
  <c r="K187"/>
  <c r="L187" s="1"/>
  <c r="K188"/>
  <c r="K189"/>
  <c r="L189" s="1"/>
  <c r="K190"/>
  <c r="L190" s="1"/>
  <c r="K191"/>
  <c r="L191" s="1"/>
  <c r="K192"/>
  <c r="K193"/>
  <c r="L193" s="1"/>
  <c r="K194"/>
  <c r="L194" s="1"/>
  <c r="K195"/>
  <c r="L195" s="1"/>
  <c r="K196"/>
  <c r="K197"/>
  <c r="L197" s="1"/>
  <c r="K198"/>
  <c r="L198" s="1"/>
  <c r="K199"/>
  <c r="L199" s="1"/>
  <c r="K200"/>
  <c r="K201"/>
  <c r="L201" s="1"/>
  <c r="K202"/>
  <c r="L202" s="1"/>
  <c r="K203"/>
  <c r="L203" s="1"/>
  <c r="K204"/>
  <c r="K205"/>
  <c r="L205" s="1"/>
  <c r="K206"/>
  <c r="L206" s="1"/>
  <c r="K207"/>
  <c r="L207" s="1"/>
  <c r="K208"/>
  <c r="K209"/>
  <c r="L209" s="1"/>
  <c r="K210"/>
  <c r="L210" s="1"/>
  <c r="K211"/>
  <c r="L211" s="1"/>
  <c r="K212"/>
  <c r="K213"/>
  <c r="L213" s="1"/>
  <c r="K214"/>
  <c r="L214" s="1"/>
  <c r="K215"/>
  <c r="L215" s="1"/>
  <c r="K216"/>
  <c r="K217"/>
  <c r="L217" s="1"/>
  <c r="K218"/>
  <c r="L218" s="1"/>
  <c r="K219"/>
  <c r="L219" s="1"/>
  <c r="K220"/>
  <c r="K221"/>
  <c r="L221" s="1"/>
  <c r="K222"/>
  <c r="L222" s="1"/>
  <c r="K223"/>
  <c r="L223" s="1"/>
  <c r="K224"/>
  <c r="K225"/>
  <c r="L225" s="1"/>
  <c r="K226"/>
  <c r="L226" s="1"/>
  <c r="K227"/>
  <c r="L227" s="1"/>
  <c r="K228"/>
  <c r="K229"/>
  <c r="L229" s="1"/>
  <c r="K230"/>
  <c r="L230" s="1"/>
  <c r="K231"/>
  <c r="L231" s="1"/>
  <c r="K232"/>
  <c r="K233"/>
  <c r="L233" s="1"/>
  <c r="K234"/>
  <c r="L234" s="1"/>
  <c r="K235"/>
  <c r="L235" s="1"/>
  <c r="K236"/>
  <c r="K237"/>
  <c r="L237" s="1"/>
  <c r="K238"/>
  <c r="L238" s="1"/>
  <c r="K239"/>
  <c r="L239" s="1"/>
  <c r="K240"/>
  <c r="K241"/>
  <c r="L241" s="1"/>
  <c r="K242"/>
  <c r="L242" s="1"/>
  <c r="K243"/>
  <c r="L243" s="1"/>
  <c r="K244"/>
  <c r="K245"/>
  <c r="L245" s="1"/>
  <c r="K246"/>
  <c r="L246" s="1"/>
  <c r="K247"/>
  <c r="L247" s="1"/>
  <c r="K248"/>
  <c r="K249"/>
  <c r="L249" s="1"/>
  <c r="K250"/>
  <c r="L250" s="1"/>
  <c r="K251"/>
  <c r="L251" s="1"/>
  <c r="K252"/>
  <c r="K253"/>
  <c r="L253" s="1"/>
  <c r="K254"/>
  <c r="L254" s="1"/>
  <c r="K255"/>
  <c r="L255" s="1"/>
  <c r="K256"/>
  <c r="K257"/>
  <c r="L257" s="1"/>
  <c r="K258"/>
  <c r="L258" s="1"/>
  <c r="K259"/>
  <c r="L259" s="1"/>
  <c r="K260"/>
  <c r="K261"/>
  <c r="L261" s="1"/>
  <c r="K262"/>
  <c r="L262" s="1"/>
  <c r="K263"/>
  <c r="L263" s="1"/>
  <c r="K264"/>
  <c r="K265"/>
  <c r="L265" s="1"/>
  <c r="K266"/>
  <c r="L266" s="1"/>
  <c r="K267"/>
  <c r="L267" s="1"/>
  <c r="K268"/>
  <c r="K269"/>
  <c r="L269" s="1"/>
  <c r="K270"/>
  <c r="L270" s="1"/>
  <c r="K271"/>
  <c r="L271" s="1"/>
  <c r="K272"/>
  <c r="K273"/>
  <c r="L273" s="1"/>
  <c r="K274"/>
  <c r="L274" s="1"/>
  <c r="K275"/>
  <c r="L275" s="1"/>
  <c r="K276"/>
  <c r="K277"/>
  <c r="L277" s="1"/>
  <c r="K278"/>
  <c r="L278" s="1"/>
  <c r="K279"/>
  <c r="L279" s="1"/>
  <c r="K280"/>
  <c r="K281"/>
  <c r="L281" s="1"/>
  <c r="K282"/>
  <c r="L282" s="1"/>
  <c r="K283"/>
  <c r="L283" s="1"/>
  <c r="K284"/>
  <c r="K285"/>
  <c r="L285" s="1"/>
  <c r="K286"/>
  <c r="L286" s="1"/>
  <c r="K287"/>
  <c r="L287" s="1"/>
  <c r="K288"/>
  <c r="K289"/>
  <c r="L289" s="1"/>
  <c r="K290"/>
  <c r="L290" s="1"/>
  <c r="K291"/>
  <c r="L291" s="1"/>
  <c r="K292"/>
  <c r="K293"/>
  <c r="L293" s="1"/>
  <c r="K294"/>
  <c r="L294" s="1"/>
  <c r="K295"/>
  <c r="L295" s="1"/>
  <c r="K296"/>
  <c r="K297"/>
  <c r="L297" s="1"/>
  <c r="K298"/>
  <c r="L298" s="1"/>
  <c r="K299"/>
  <c r="L299" s="1"/>
  <c r="K300"/>
  <c r="K301"/>
  <c r="L301" s="1"/>
  <c r="K302"/>
  <c r="L302" s="1"/>
  <c r="K303"/>
  <c r="L303" s="1"/>
  <c r="K304"/>
  <c r="K305"/>
  <c r="L305" s="1"/>
  <c r="K306"/>
  <c r="L306" s="1"/>
  <c r="K307"/>
  <c r="L307" s="1"/>
  <c r="K308"/>
  <c r="K309"/>
  <c r="L309" s="1"/>
  <c r="K310"/>
  <c r="L310" s="1"/>
  <c r="K311"/>
  <c r="L311" s="1"/>
  <c r="K312"/>
  <c r="K313"/>
  <c r="L313" s="1"/>
  <c r="K314"/>
  <c r="L314" s="1"/>
  <c r="K315"/>
  <c r="L315" s="1"/>
  <c r="K316"/>
  <c r="K317"/>
  <c r="L317" s="1"/>
  <c r="K318"/>
  <c r="L318" s="1"/>
  <c r="K319"/>
  <c r="L319" s="1"/>
  <c r="K320"/>
  <c r="K321"/>
  <c r="L321" s="1"/>
  <c r="K322"/>
  <c r="L322" s="1"/>
  <c r="K323"/>
  <c r="L323" s="1"/>
  <c r="K324"/>
  <c r="K325"/>
  <c r="L325" s="1"/>
  <c r="K326"/>
  <c r="L326" s="1"/>
  <c r="K327"/>
  <c r="L327" s="1"/>
  <c r="K328"/>
  <c r="K329"/>
  <c r="L329" s="1"/>
  <c r="K330"/>
  <c r="L330" s="1"/>
  <c r="K331"/>
  <c r="L331" s="1"/>
  <c r="K332"/>
  <c r="K333"/>
  <c r="L333" s="1"/>
  <c r="K334"/>
  <c r="L334" s="1"/>
  <c r="K335"/>
  <c r="L335" s="1"/>
  <c r="K336"/>
  <c r="K337"/>
  <c r="L337" s="1"/>
  <c r="K338"/>
  <c r="L338" s="1"/>
  <c r="K339"/>
  <c r="L339" s="1"/>
  <c r="K340"/>
  <c r="K341"/>
  <c r="L341" s="1"/>
  <c r="K342"/>
  <c r="L342" s="1"/>
  <c r="K343"/>
  <c r="L343" s="1"/>
  <c r="K344"/>
  <c r="K345"/>
  <c r="L345" s="1"/>
  <c r="K346"/>
  <c r="L346" s="1"/>
  <c r="K347"/>
  <c r="L347" s="1"/>
  <c r="K348"/>
  <c r="K349"/>
  <c r="L349" s="1"/>
  <c r="K350"/>
  <c r="L350" s="1"/>
  <c r="K351"/>
  <c r="L351" s="1"/>
  <c r="K352"/>
  <c r="K353"/>
  <c r="L353" s="1"/>
  <c r="K354"/>
  <c r="L354" s="1"/>
  <c r="K355"/>
  <c r="L355" s="1"/>
  <c r="K356"/>
  <c r="K357"/>
  <c r="L357" s="1"/>
  <c r="K358"/>
  <c r="L358" s="1"/>
  <c r="K359"/>
  <c r="L359" s="1"/>
  <c r="K360"/>
  <c r="K361"/>
  <c r="L361" s="1"/>
  <c r="K362"/>
  <c r="L362" s="1"/>
  <c r="K363"/>
  <c r="L363" s="1"/>
  <c r="K364"/>
  <c r="L364" s="1"/>
  <c r="K365"/>
  <c r="L365" s="1"/>
  <c r="K366"/>
  <c r="L366" s="1"/>
  <c r="K367"/>
  <c r="L367" s="1"/>
  <c r="K368"/>
  <c r="L368" s="1"/>
  <c r="K369"/>
  <c r="L369" s="1"/>
  <c r="K370"/>
  <c r="K371"/>
  <c r="L371" s="1"/>
  <c r="K372"/>
  <c r="L372" s="1"/>
  <c r="K373"/>
  <c r="L373" s="1"/>
  <c r="K374"/>
  <c r="L374" s="1"/>
  <c r="K375"/>
  <c r="L375" s="1"/>
  <c r="K376"/>
  <c r="L376" s="1"/>
  <c r="K377"/>
  <c r="L377" s="1"/>
  <c r="K378"/>
  <c r="K379"/>
  <c r="L379" s="1"/>
  <c r="K380"/>
  <c r="L380" s="1"/>
  <c r="K381"/>
  <c r="L381" s="1"/>
  <c r="K382"/>
  <c r="L382" s="1"/>
  <c r="K383"/>
  <c r="L383" s="1"/>
  <c r="K384"/>
  <c r="L384" s="1"/>
  <c r="K385"/>
  <c r="L385" s="1"/>
  <c r="K386"/>
  <c r="K387"/>
  <c r="L387" s="1"/>
  <c r="K388"/>
  <c r="L388" s="1"/>
  <c r="K389"/>
  <c r="L389" s="1"/>
  <c r="K390"/>
  <c r="L390" s="1"/>
  <c r="K391"/>
  <c r="L391" s="1"/>
  <c r="K392"/>
  <c r="L392" s="1"/>
  <c r="K393"/>
  <c r="L393" s="1"/>
  <c r="K394"/>
  <c r="K395"/>
  <c r="L395" s="1"/>
  <c r="K396"/>
  <c r="L396" s="1"/>
  <c r="K397"/>
  <c r="L397" s="1"/>
  <c r="K398"/>
  <c r="L398" s="1"/>
  <c r="K399"/>
  <c r="L399" s="1"/>
  <c r="K400"/>
  <c r="L400" s="1"/>
  <c r="K401"/>
  <c r="L401" s="1"/>
  <c r="K402"/>
  <c r="K403"/>
  <c r="L403" s="1"/>
  <c r="K404"/>
  <c r="L404" s="1"/>
  <c r="K405"/>
  <c r="L405" s="1"/>
  <c r="K406"/>
  <c r="L406" s="1"/>
  <c r="K407"/>
  <c r="L407" s="1"/>
  <c r="K408"/>
  <c r="L408" s="1"/>
  <c r="K409"/>
  <c r="L409" s="1"/>
  <c r="K410"/>
  <c r="K411"/>
  <c r="L411" s="1"/>
  <c r="K412"/>
  <c r="L412" s="1"/>
  <c r="K413"/>
  <c r="L413" s="1"/>
  <c r="K414"/>
  <c r="L414" s="1"/>
  <c r="K415"/>
  <c r="L415" s="1"/>
  <c r="K416"/>
  <c r="L416" s="1"/>
  <c r="K417"/>
  <c r="L417" s="1"/>
  <c r="K418"/>
  <c r="K419"/>
  <c r="L419" s="1"/>
  <c r="K420"/>
  <c r="L420" s="1"/>
  <c r="K421"/>
  <c r="L421" s="1"/>
  <c r="K422"/>
  <c r="L422" s="1"/>
  <c r="K423"/>
  <c r="L423" s="1"/>
  <c r="K424"/>
  <c r="L424" s="1"/>
  <c r="K425"/>
  <c r="L425" s="1"/>
  <c r="K426"/>
  <c r="K427"/>
  <c r="L427" s="1"/>
  <c r="K428"/>
  <c r="L428" s="1"/>
  <c r="K429"/>
  <c r="L429" s="1"/>
  <c r="K430"/>
  <c r="L430" s="1"/>
  <c r="K431"/>
  <c r="L431" s="1"/>
  <c r="K432"/>
  <c r="L432" s="1"/>
  <c r="K433"/>
  <c r="L433" s="1"/>
  <c r="K434"/>
  <c r="K435"/>
  <c r="L435" s="1"/>
  <c r="K436"/>
  <c r="L436" s="1"/>
  <c r="K437"/>
  <c r="L437" s="1"/>
  <c r="K438"/>
  <c r="L438" s="1"/>
  <c r="K2"/>
  <c r="L2" s="1"/>
  <c r="I3"/>
  <c r="I4"/>
  <c r="I6"/>
  <c r="I7"/>
  <c r="I9"/>
  <c r="I10"/>
  <c r="I11"/>
  <c r="I12"/>
  <c r="I14"/>
  <c r="I15"/>
  <c r="I17"/>
  <c r="I18"/>
  <c r="I19"/>
  <c r="I21"/>
  <c r="I22"/>
  <c r="I23"/>
  <c r="I24"/>
  <c r="I26"/>
  <c r="I27"/>
  <c r="I28"/>
  <c r="I29"/>
  <c r="I30"/>
  <c r="I31"/>
  <c r="I32"/>
  <c r="I33"/>
  <c r="I34"/>
  <c r="I36"/>
  <c r="I37"/>
  <c r="I38"/>
  <c r="I40"/>
  <c r="I42"/>
  <c r="I43"/>
  <c r="I45"/>
  <c r="I46"/>
  <c r="I50"/>
  <c r="I52"/>
  <c r="I53"/>
  <c r="I54"/>
  <c r="I55"/>
  <c r="I56"/>
  <c r="I57"/>
  <c r="I59"/>
  <c r="I61"/>
  <c r="I64"/>
  <c r="I67"/>
  <c r="I69"/>
  <c r="I70"/>
  <c r="I76"/>
  <c r="I77"/>
  <c r="I78"/>
  <c r="I79"/>
  <c r="I84"/>
  <c r="I87"/>
  <c r="I89"/>
  <c r="I93"/>
  <c r="I95"/>
  <c r="I98"/>
  <c r="I99"/>
  <c r="I100"/>
  <c r="I102"/>
  <c r="I103"/>
  <c r="I105"/>
  <c r="I107"/>
  <c r="I110"/>
  <c r="I113"/>
  <c r="I114"/>
  <c r="I115"/>
  <c r="I116"/>
  <c r="I119"/>
  <c r="I120"/>
  <c r="I123"/>
  <c r="I125"/>
  <c r="I126"/>
  <c r="I135"/>
  <c r="I137"/>
  <c r="I138"/>
  <c r="I139"/>
  <c r="I140"/>
  <c r="I142"/>
  <c r="I143"/>
  <c r="I144"/>
  <c r="I146"/>
  <c r="I147"/>
  <c r="I148"/>
  <c r="I154"/>
  <c r="I155"/>
  <c r="I157"/>
  <c r="I158"/>
  <c r="I161"/>
  <c r="I162"/>
  <c r="I164"/>
  <c r="I165"/>
  <c r="I166"/>
  <c r="I167"/>
  <c r="I168"/>
  <c r="I169"/>
  <c r="I170"/>
  <c r="I171"/>
  <c r="I174"/>
  <c r="I178"/>
  <c r="I179"/>
  <c r="I183"/>
  <c r="I184"/>
  <c r="I185"/>
  <c r="I186"/>
  <c r="I187"/>
  <c r="I188"/>
  <c r="I190"/>
  <c r="I191"/>
  <c r="I193"/>
  <c r="I194"/>
  <c r="I196"/>
  <c r="I197"/>
  <c r="I198"/>
  <c r="I199"/>
  <c r="I201"/>
  <c r="I204"/>
  <c r="I206"/>
  <c r="I211"/>
  <c r="I212"/>
  <c r="I213"/>
  <c r="I215"/>
  <c r="I218"/>
  <c r="I221"/>
  <c r="I224"/>
  <c r="I226"/>
  <c r="I227"/>
  <c r="I228"/>
  <c r="I229"/>
  <c r="I234"/>
  <c r="I235"/>
  <c r="I236"/>
  <c r="I237"/>
  <c r="I238"/>
  <c r="I239"/>
  <c r="I240"/>
  <c r="I241"/>
  <c r="I242"/>
  <c r="I243"/>
  <c r="I244"/>
  <c r="I247"/>
  <c r="I248"/>
  <c r="I249"/>
  <c r="I252"/>
  <c r="I255"/>
  <c r="I257"/>
  <c r="I259"/>
  <c r="I261"/>
  <c r="I262"/>
  <c r="I263"/>
  <c r="I264"/>
  <c r="I266"/>
  <c r="I267"/>
  <c r="I268"/>
  <c r="I271"/>
  <c r="I273"/>
  <c r="I274"/>
  <c r="I275"/>
  <c r="I276"/>
  <c r="I277"/>
  <c r="I278"/>
  <c r="I279"/>
  <c r="I281"/>
  <c r="I282"/>
  <c r="I283"/>
  <c r="I285"/>
  <c r="I287"/>
  <c r="I288"/>
  <c r="I291"/>
  <c r="I293"/>
  <c r="I294"/>
  <c r="I296"/>
  <c r="I297"/>
  <c r="I299"/>
  <c r="I301"/>
  <c r="I302"/>
  <c r="I303"/>
  <c r="I304"/>
  <c r="I305"/>
  <c r="I306"/>
  <c r="I308"/>
  <c r="I311"/>
  <c r="I312"/>
  <c r="I313"/>
  <c r="I315"/>
  <c r="I316"/>
  <c r="I317"/>
  <c r="I321"/>
  <c r="I322"/>
  <c r="I323"/>
  <c r="I326"/>
  <c r="I328"/>
  <c r="I329"/>
  <c r="I331"/>
  <c r="I332"/>
  <c r="I334"/>
  <c r="I336"/>
  <c r="I338"/>
  <c r="I340"/>
  <c r="I341"/>
  <c r="I343"/>
  <c r="I345"/>
  <c r="I346"/>
  <c r="I348"/>
  <c r="I349"/>
  <c r="I350"/>
  <c r="I352"/>
  <c r="I353"/>
  <c r="I354"/>
  <c r="I355"/>
  <c r="I358"/>
  <c r="I359"/>
  <c r="I360"/>
  <c r="I361"/>
  <c r="I365"/>
  <c r="I368"/>
  <c r="I369"/>
  <c r="I370"/>
  <c r="I371"/>
  <c r="I372"/>
  <c r="I373"/>
  <c r="I376"/>
  <c r="I378"/>
  <c r="I379"/>
  <c r="I382"/>
  <c r="I384"/>
  <c r="I387"/>
  <c r="I389"/>
  <c r="I391"/>
  <c r="I394"/>
  <c r="I396"/>
  <c r="I398"/>
  <c r="I400"/>
  <c r="I401"/>
  <c r="I403"/>
  <c r="I404"/>
  <c r="I405"/>
  <c r="I406"/>
  <c r="I407"/>
  <c r="I408"/>
  <c r="I410"/>
  <c r="I411"/>
  <c r="I412"/>
  <c r="I416"/>
  <c r="I417"/>
  <c r="I422"/>
  <c r="I423"/>
  <c r="I424"/>
  <c r="I427"/>
  <c r="I428"/>
  <c r="I429"/>
  <c r="I430"/>
  <c r="I431"/>
  <c r="I433"/>
  <c r="I435"/>
  <c r="I436"/>
  <c r="I437"/>
  <c r="I438"/>
  <c r="I2"/>
  <c r="E2"/>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3"/>
  <c r="P4"/>
  <c r="P5" s="1"/>
  <c r="P6" s="1"/>
  <c r="P2"/>
  <c r="Q2" s="1"/>
  <c r="N434" l="1"/>
  <c r="Z12"/>
  <c r="N418"/>
  <c r="N402"/>
  <c r="N386"/>
  <c r="N370"/>
  <c r="N426"/>
  <c r="N410"/>
  <c r="N394"/>
  <c r="N378"/>
  <c r="Z7"/>
  <c r="L434"/>
  <c r="L426"/>
  <c r="L418"/>
  <c r="L410"/>
  <c r="L402"/>
  <c r="L394"/>
  <c r="L386"/>
  <c r="L378"/>
  <c r="L370"/>
  <c r="L87"/>
  <c r="N87"/>
  <c r="L83"/>
  <c r="N83"/>
  <c r="L79"/>
  <c r="N79"/>
  <c r="L71"/>
  <c r="N71"/>
  <c r="L67"/>
  <c r="N67"/>
  <c r="L63"/>
  <c r="N63"/>
  <c r="L59"/>
  <c r="N59"/>
  <c r="L51"/>
  <c r="N51"/>
  <c r="L47"/>
  <c r="N47"/>
  <c r="L43"/>
  <c r="N43"/>
  <c r="L39"/>
  <c r="N39"/>
  <c r="L35"/>
  <c r="N35"/>
  <c r="L31"/>
  <c r="N31"/>
  <c r="L27"/>
  <c r="N27"/>
  <c r="L23"/>
  <c r="N23"/>
  <c r="L19"/>
  <c r="N19"/>
  <c r="L15"/>
  <c r="N15"/>
  <c r="L11"/>
  <c r="N11"/>
  <c r="L7"/>
  <c r="N7"/>
  <c r="L3"/>
  <c r="N3"/>
  <c r="N360"/>
  <c r="L360"/>
  <c r="N336"/>
  <c r="L336"/>
  <c r="N320"/>
  <c r="L320"/>
  <c r="N304"/>
  <c r="L304"/>
  <c r="N296"/>
  <c r="L296"/>
  <c r="N288"/>
  <c r="L288"/>
  <c r="N272"/>
  <c r="L272"/>
  <c r="N248"/>
  <c r="L248"/>
  <c r="N240"/>
  <c r="L240"/>
  <c r="N224"/>
  <c r="L224"/>
  <c r="N192"/>
  <c r="L192"/>
  <c r="N176"/>
  <c r="L176"/>
  <c r="N168"/>
  <c r="L168"/>
  <c r="N160"/>
  <c r="L160"/>
  <c r="N152"/>
  <c r="L152"/>
  <c r="N144"/>
  <c r="L144"/>
  <c r="N136"/>
  <c r="L136"/>
  <c r="N128"/>
  <c r="L128"/>
  <c r="N120"/>
  <c r="L120"/>
  <c r="N112"/>
  <c r="L112"/>
  <c r="N104"/>
  <c r="L104"/>
  <c r="N96"/>
  <c r="L96"/>
  <c r="N88"/>
  <c r="L88"/>
  <c r="L84"/>
  <c r="N84"/>
  <c r="L80"/>
  <c r="N80"/>
  <c r="L76"/>
  <c r="N76"/>
  <c r="L72"/>
  <c r="N72"/>
  <c r="L68"/>
  <c r="N68"/>
  <c r="L64"/>
  <c r="N64"/>
  <c r="L60"/>
  <c r="N60"/>
  <c r="L56"/>
  <c r="N56"/>
  <c r="L52"/>
  <c r="N52"/>
  <c r="L48"/>
  <c r="N48"/>
  <c r="L44"/>
  <c r="N44"/>
  <c r="L40"/>
  <c r="N40"/>
  <c r="L36"/>
  <c r="N36"/>
  <c r="L32"/>
  <c r="N32"/>
  <c r="L28"/>
  <c r="N28"/>
  <c r="L24"/>
  <c r="N24"/>
  <c r="L20"/>
  <c r="N20"/>
  <c r="L16"/>
  <c r="N16"/>
  <c r="L12"/>
  <c r="N12"/>
  <c r="L8"/>
  <c r="N8"/>
  <c r="L4"/>
  <c r="N4"/>
  <c r="N6"/>
  <c r="N22"/>
  <c r="N38"/>
  <c r="N54"/>
  <c r="N70"/>
  <c r="N86"/>
  <c r="N102"/>
  <c r="N118"/>
  <c r="N134"/>
  <c r="N150"/>
  <c r="N166"/>
  <c r="N182"/>
  <c r="N198"/>
  <c r="N214"/>
  <c r="N230"/>
  <c r="N246"/>
  <c r="N262"/>
  <c r="N278"/>
  <c r="N294"/>
  <c r="N310"/>
  <c r="N326"/>
  <c r="N342"/>
  <c r="N358"/>
  <c r="N374"/>
  <c r="N430"/>
  <c r="N435"/>
  <c r="N431"/>
  <c r="N427"/>
  <c r="N423"/>
  <c r="N419"/>
  <c r="N415"/>
  <c r="N411"/>
  <c r="N407"/>
  <c r="N403"/>
  <c r="N399"/>
  <c r="N395"/>
  <c r="N391"/>
  <c r="N387"/>
  <c r="N383"/>
  <c r="N379"/>
  <c r="N375"/>
  <c r="N371"/>
  <c r="N367"/>
  <c r="N363"/>
  <c r="N347"/>
  <c r="N339"/>
  <c r="N323"/>
  <c r="N307"/>
  <c r="N299"/>
  <c r="N291"/>
  <c r="N275"/>
  <c r="N259"/>
  <c r="N251"/>
  <c r="N243"/>
  <c r="N227"/>
  <c r="N195"/>
  <c r="N179"/>
  <c r="N163"/>
  <c r="N155"/>
  <c r="N147"/>
  <c r="N139"/>
  <c r="N131"/>
  <c r="N123"/>
  <c r="N115"/>
  <c r="N107"/>
  <c r="N99"/>
  <c r="N91"/>
  <c r="N5"/>
  <c r="N21"/>
  <c r="N37"/>
  <c r="N53"/>
  <c r="N69"/>
  <c r="N85"/>
  <c r="N101"/>
  <c r="N117"/>
  <c r="N133"/>
  <c r="N149"/>
  <c r="N165"/>
  <c r="N181"/>
  <c r="N197"/>
  <c r="N213"/>
  <c r="N229"/>
  <c r="N245"/>
  <c r="N261"/>
  <c r="N277"/>
  <c r="N293"/>
  <c r="N309"/>
  <c r="N317"/>
  <c r="N333"/>
  <c r="N341"/>
  <c r="N349"/>
  <c r="N357"/>
  <c r="N365"/>
  <c r="N373"/>
  <c r="N381"/>
  <c r="N389"/>
  <c r="N397"/>
  <c r="N405"/>
  <c r="N413"/>
  <c r="N421"/>
  <c r="N437"/>
  <c r="N2"/>
  <c r="N10"/>
  <c r="N18"/>
  <c r="N26"/>
  <c r="N34"/>
  <c r="N42"/>
  <c r="N50"/>
  <c r="N58"/>
  <c r="N66"/>
  <c r="N74"/>
  <c r="N82"/>
  <c r="N90"/>
  <c r="N98"/>
  <c r="N106"/>
  <c r="N114"/>
  <c r="N122"/>
  <c r="N130"/>
  <c r="N138"/>
  <c r="N146"/>
  <c r="N154"/>
  <c r="N162"/>
  <c r="N170"/>
  <c r="N178"/>
  <c r="N186"/>
  <c r="N194"/>
  <c r="N202"/>
  <c r="N210"/>
  <c r="N218"/>
  <c r="N226"/>
  <c r="N234"/>
  <c r="N242"/>
  <c r="N250"/>
  <c r="N258"/>
  <c r="N266"/>
  <c r="N274"/>
  <c r="N282"/>
  <c r="N290"/>
  <c r="N298"/>
  <c r="N306"/>
  <c r="N314"/>
  <c r="N322"/>
  <c r="N330"/>
  <c r="N338"/>
  <c r="N346"/>
  <c r="N354"/>
  <c r="N362"/>
  <c r="P7"/>
  <c r="Q6"/>
  <c r="L75"/>
  <c r="N75"/>
  <c r="L55"/>
  <c r="N55"/>
  <c r="N352"/>
  <c r="L352"/>
  <c r="N344"/>
  <c r="L344"/>
  <c r="N328"/>
  <c r="L328"/>
  <c r="N312"/>
  <c r="L312"/>
  <c r="N280"/>
  <c r="L280"/>
  <c r="N264"/>
  <c r="L264"/>
  <c r="N256"/>
  <c r="L256"/>
  <c r="N232"/>
  <c r="L232"/>
  <c r="N216"/>
  <c r="L216"/>
  <c r="N208"/>
  <c r="L208"/>
  <c r="N200"/>
  <c r="L200"/>
  <c r="N184"/>
  <c r="L184"/>
  <c r="N356"/>
  <c r="L356"/>
  <c r="N348"/>
  <c r="L348"/>
  <c r="N340"/>
  <c r="L340"/>
  <c r="N332"/>
  <c r="L332"/>
  <c r="N324"/>
  <c r="L324"/>
  <c r="N316"/>
  <c r="L316"/>
  <c r="N308"/>
  <c r="L308"/>
  <c r="N300"/>
  <c r="L300"/>
  <c r="N292"/>
  <c r="L292"/>
  <c r="N284"/>
  <c r="L284"/>
  <c r="N276"/>
  <c r="L276"/>
  <c r="N268"/>
  <c r="L268"/>
  <c r="N260"/>
  <c r="L260"/>
  <c r="N252"/>
  <c r="L252"/>
  <c r="N244"/>
  <c r="L244"/>
  <c r="N236"/>
  <c r="L236"/>
  <c r="N228"/>
  <c r="L228"/>
  <c r="N220"/>
  <c r="L220"/>
  <c r="N212"/>
  <c r="L212"/>
  <c r="N204"/>
  <c r="L204"/>
  <c r="N196"/>
  <c r="L196"/>
  <c r="N188"/>
  <c r="L188"/>
  <c r="N180"/>
  <c r="L180"/>
  <c r="N172"/>
  <c r="L172"/>
  <c r="N164"/>
  <c r="L164"/>
  <c r="N156"/>
  <c r="L156"/>
  <c r="N148"/>
  <c r="L148"/>
  <c r="N140"/>
  <c r="L140"/>
  <c r="N132"/>
  <c r="L132"/>
  <c r="N124"/>
  <c r="L124"/>
  <c r="N116"/>
  <c r="L116"/>
  <c r="N108"/>
  <c r="L108"/>
  <c r="N100"/>
  <c r="L100"/>
  <c r="N92"/>
  <c r="L92"/>
  <c r="Q4"/>
  <c r="N14"/>
  <c r="N30"/>
  <c r="N46"/>
  <c r="N62"/>
  <c r="N78"/>
  <c r="N94"/>
  <c r="N110"/>
  <c r="N126"/>
  <c r="N142"/>
  <c r="N158"/>
  <c r="N174"/>
  <c r="N190"/>
  <c r="N206"/>
  <c r="N222"/>
  <c r="N238"/>
  <c r="N254"/>
  <c r="N270"/>
  <c r="N286"/>
  <c r="N302"/>
  <c r="N318"/>
  <c r="N334"/>
  <c r="N350"/>
  <c r="N366"/>
  <c r="N382"/>
  <c r="N390"/>
  <c r="N398"/>
  <c r="N406"/>
  <c r="N414"/>
  <c r="N422"/>
  <c r="N438"/>
  <c r="N355"/>
  <c r="N331"/>
  <c r="N315"/>
  <c r="N283"/>
  <c r="N267"/>
  <c r="N235"/>
  <c r="N219"/>
  <c r="N211"/>
  <c r="N203"/>
  <c r="N187"/>
  <c r="N171"/>
  <c r="Q5"/>
  <c r="N13"/>
  <c r="N29"/>
  <c r="N45"/>
  <c r="N61"/>
  <c r="N77"/>
  <c r="N93"/>
  <c r="N109"/>
  <c r="N125"/>
  <c r="N141"/>
  <c r="N157"/>
  <c r="N173"/>
  <c r="N189"/>
  <c r="N205"/>
  <c r="N221"/>
  <c r="N237"/>
  <c r="N253"/>
  <c r="N269"/>
  <c r="N285"/>
  <c r="N301"/>
  <c r="N325"/>
  <c r="N429"/>
  <c r="N436"/>
  <c r="N432"/>
  <c r="N428"/>
  <c r="N424"/>
  <c r="N420"/>
  <c r="N416"/>
  <c r="N412"/>
  <c r="N408"/>
  <c r="N404"/>
  <c r="N400"/>
  <c r="N396"/>
  <c r="N392"/>
  <c r="N388"/>
  <c r="N384"/>
  <c r="N380"/>
  <c r="N376"/>
  <c r="N372"/>
  <c r="N368"/>
  <c r="N364"/>
  <c r="N359"/>
  <c r="N351"/>
  <c r="N343"/>
  <c r="N335"/>
  <c r="N327"/>
  <c r="N319"/>
  <c r="N311"/>
  <c r="N303"/>
  <c r="N295"/>
  <c r="N287"/>
  <c r="N279"/>
  <c r="N271"/>
  <c r="N263"/>
  <c r="N255"/>
  <c r="N247"/>
  <c r="N239"/>
  <c r="N231"/>
  <c r="N223"/>
  <c r="N215"/>
  <c r="N207"/>
  <c r="N199"/>
  <c r="N191"/>
  <c r="N183"/>
  <c r="N175"/>
  <c r="N167"/>
  <c r="N159"/>
  <c r="N151"/>
  <c r="N143"/>
  <c r="N135"/>
  <c r="N127"/>
  <c r="N119"/>
  <c r="N111"/>
  <c r="N103"/>
  <c r="N95"/>
  <c r="N9"/>
  <c r="N17"/>
  <c r="N25"/>
  <c r="N33"/>
  <c r="N41"/>
  <c r="N49"/>
  <c r="N57"/>
  <c r="N65"/>
  <c r="N73"/>
  <c r="N81"/>
  <c r="N89"/>
  <c r="N97"/>
  <c r="N105"/>
  <c r="N113"/>
  <c r="N121"/>
  <c r="N129"/>
  <c r="N137"/>
  <c r="N145"/>
  <c r="N153"/>
  <c r="N161"/>
  <c r="N169"/>
  <c r="N177"/>
  <c r="N185"/>
  <c r="N193"/>
  <c r="N201"/>
  <c r="N209"/>
  <c r="N217"/>
  <c r="N225"/>
  <c r="N233"/>
  <c r="N241"/>
  <c r="N249"/>
  <c r="N257"/>
  <c r="N265"/>
  <c r="N273"/>
  <c r="N281"/>
  <c r="N289"/>
  <c r="N297"/>
  <c r="N305"/>
  <c r="N313"/>
  <c r="N321"/>
  <c r="N329"/>
  <c r="N337"/>
  <c r="N345"/>
  <c r="N353"/>
  <c r="N361"/>
  <c r="N369"/>
  <c r="N377"/>
  <c r="N385"/>
  <c r="N393"/>
  <c r="N401"/>
  <c r="N409"/>
  <c r="N417"/>
  <c r="N425"/>
  <c r="N433"/>
  <c r="Y8" l="1"/>
  <c r="Y9"/>
  <c r="Y11"/>
  <c r="Y7"/>
  <c r="Y12"/>
  <c r="Y10"/>
  <c r="P8"/>
  <c r="Q7"/>
  <c r="P9" l="1"/>
  <c r="Q8"/>
  <c r="P10" l="1"/>
  <c r="Q9"/>
  <c r="P11" l="1"/>
  <c r="Q10"/>
  <c r="P12" l="1"/>
  <c r="Q11"/>
  <c r="P13" l="1"/>
  <c r="Q12"/>
  <c r="P14" l="1"/>
  <c r="Q13"/>
  <c r="P15" l="1"/>
  <c r="Q14"/>
  <c r="P16" l="1"/>
  <c r="Q15"/>
  <c r="P17" l="1"/>
  <c r="Q16"/>
  <c r="P18" l="1"/>
  <c r="Q17"/>
  <c r="P19" l="1"/>
  <c r="Q18"/>
  <c r="P20" l="1"/>
  <c r="Q19"/>
  <c r="P21" l="1"/>
  <c r="Q20"/>
  <c r="P22" l="1"/>
  <c r="Q21"/>
  <c r="P23" l="1"/>
  <c r="Q22"/>
  <c r="P24" l="1"/>
  <c r="Q23"/>
  <c r="P25" l="1"/>
  <c r="Q24"/>
  <c r="P26" l="1"/>
  <c r="Q25"/>
  <c r="P27" l="1"/>
  <c r="Q26"/>
  <c r="P28" l="1"/>
  <c r="Q27"/>
  <c r="Q28" l="1"/>
  <c r="R2" a="1"/>
  <c r="R8" l="1"/>
  <c r="S8" s="1"/>
  <c r="R16"/>
  <c r="S16" s="1"/>
  <c r="R24"/>
  <c r="S24" s="1"/>
  <c r="R5"/>
  <c r="S5" s="1"/>
  <c r="R13"/>
  <c r="S13" s="1"/>
  <c r="R21"/>
  <c r="S21" s="1"/>
  <c r="R4"/>
  <c r="S4" s="1"/>
  <c r="R12"/>
  <c r="S12" s="1"/>
  <c r="R20"/>
  <c r="S20" s="1"/>
  <c r="R28"/>
  <c r="S28" s="1"/>
  <c r="R9"/>
  <c r="S9" s="1"/>
  <c r="R17"/>
  <c r="S17" s="1"/>
  <c r="R25"/>
  <c r="S25" s="1"/>
  <c r="R6"/>
  <c r="S6" s="1"/>
  <c r="R14"/>
  <c r="S14" s="1"/>
  <c r="R22"/>
  <c r="R3"/>
  <c r="S3" s="1"/>
  <c r="R11"/>
  <c r="S11" s="1"/>
  <c r="R19"/>
  <c r="S19" s="1"/>
  <c r="R27"/>
  <c r="S27" s="1"/>
  <c r="R2"/>
  <c r="R10"/>
  <c r="S10" s="1"/>
  <c r="R18"/>
  <c r="S18" s="1"/>
  <c r="R26"/>
  <c r="S26" s="1"/>
  <c r="R7"/>
  <c r="R15"/>
  <c r="R23"/>
  <c r="S23" s="1"/>
  <c r="S15" l="1"/>
  <c r="X4"/>
  <c r="S7"/>
  <c r="X3"/>
  <c r="S2"/>
  <c r="X2"/>
  <c r="S22"/>
  <c r="X5"/>
  <c r="Y5" l="1"/>
  <c r="Z2"/>
  <c r="Y2"/>
  <c r="Y4"/>
  <c r="Y3"/>
  <c r="Z4"/>
  <c r="Z5"/>
  <c r="Z3"/>
  <c r="AA2" l="1"/>
  <c r="AA5"/>
  <c r="AA4"/>
  <c r="AA3"/>
</calcChain>
</file>

<file path=xl/sharedStrings.xml><?xml version="1.0" encoding="utf-8"?>
<sst xmlns="http://schemas.openxmlformats.org/spreadsheetml/2006/main" count="1615" uniqueCount="926">
  <si>
    <t>id</t>
  </si>
  <si>
    <t>Post_No</t>
  </si>
  <si>
    <t>Name</t>
  </si>
  <si>
    <t>Date</t>
  </si>
  <si>
    <t>Excel_Age</t>
  </si>
  <si>
    <t>Chandoo</t>
  </si>
  <si>
    <t>iamrhd</t>
  </si>
  <si>
    <t>Jeffie</t>
  </si>
  <si>
    <t>Glen Feechan</t>
  </si>
  <si>
    <t>Manoj Kumar</t>
  </si>
  <si>
    <t>Chris Baker</t>
  </si>
  <si>
    <t>David</t>
  </si>
  <si>
    <t>Stefan</t>
  </si>
  <si>
    <t>Yard</t>
  </si>
  <si>
    <t>Busymanjohn</t>
  </si>
  <si>
    <t>Andy Cotgreave</t>
  </si>
  <si>
    <t>ThomasL</t>
  </si>
  <si>
    <t>Hui</t>
  </si>
  <si>
    <t>Dizet Sma</t>
  </si>
  <si>
    <t>rajatha</t>
  </si>
  <si>
    <t>Khushnood Viccaji</t>
  </si>
  <si>
    <t>Vipul</t>
  </si>
  <si>
    <t>Eamon</t>
  </si>
  <si>
    <t>Charley</t>
  </si>
  <si>
    <t>Raj</t>
  </si>
  <si>
    <t>pibfer</t>
  </si>
  <si>
    <t>Nigel Grace</t>
  </si>
  <si>
    <t>Ganesh</t>
  </si>
  <si>
    <t>Stephen</t>
  </si>
  <si>
    <t>Sweta</t>
  </si>
  <si>
    <t>Tyler Ellis</t>
  </si>
  <si>
    <t>Alan</t>
  </si>
  <si>
    <t>Paul</t>
  </si>
  <si>
    <t>run0430</t>
  </si>
  <si>
    <t>Alvino</t>
  </si>
  <si>
    <t>Mike Woodhouse</t>
  </si>
  <si>
    <t>Jon Peltier</t>
  </si>
  <si>
    <t>David T</t>
  </si>
  <si>
    <t>OmarF</t>
  </si>
  <si>
    <t>Reyov</t>
  </si>
  <si>
    <t>David Smith</t>
  </si>
  <si>
    <t>Damon Edmondson</t>
  </si>
  <si>
    <t>Luke M</t>
  </si>
  <si>
    <t>Niefer</t>
  </si>
  <si>
    <t>Michelle</t>
  </si>
  <si>
    <t>Jay</t>
  </si>
  <si>
    <t>Jon</t>
  </si>
  <si>
    <t>Paul M</t>
  </si>
  <si>
    <t>Mehul Jain</t>
  </si>
  <si>
    <t>Seth</t>
  </si>
  <si>
    <t>Patricia</t>
  </si>
  <si>
    <t>Stef@n</t>
  </si>
  <si>
    <t>Jennifer</t>
  </si>
  <si>
    <t>Alberto</t>
  </si>
  <si>
    <t>Sachin</t>
  </si>
  <si>
    <t>Shairal</t>
  </si>
  <si>
    <t>Eli</t>
  </si>
  <si>
    <t>DavidN</t>
  </si>
  <si>
    <t>Kim</t>
  </si>
  <si>
    <t>Prasanna venkatesh P R</t>
  </si>
  <si>
    <t>Joe Carsto</t>
  </si>
  <si>
    <t>Venus</t>
  </si>
  <si>
    <t>Dave in Portland</t>
  </si>
  <si>
    <t>Eric</t>
  </si>
  <si>
    <t>Fab</t>
  </si>
  <si>
    <t>Janice</t>
  </si>
  <si>
    <t>Noah</t>
  </si>
  <si>
    <t>Parin Thacker</t>
  </si>
  <si>
    <t>Curt</t>
  </si>
  <si>
    <t>Kay</t>
  </si>
  <si>
    <t>dave</t>
  </si>
  <si>
    <t>Marie Martinez</t>
  </si>
  <si>
    <t>Ryan Mass</t>
  </si>
  <si>
    <t>Robert McAnally</t>
  </si>
  <si>
    <t>BruceW</t>
  </si>
  <si>
    <t>Tanya B</t>
  </si>
  <si>
    <t>Ian Humphreys</t>
  </si>
  <si>
    <t>Ducheznee</t>
  </si>
  <si>
    <t>John Nelson</t>
  </si>
  <si>
    <t>Hip</t>
  </si>
  <si>
    <t>Bill</t>
  </si>
  <si>
    <t>Jose Carranza</t>
  </si>
  <si>
    <t>Kevin</t>
  </si>
  <si>
    <t>Brian Armacost</t>
  </si>
  <si>
    <t>Ashes</t>
  </si>
  <si>
    <t>Dave</t>
  </si>
  <si>
    <t>Venkat Chavakula</t>
  </si>
  <si>
    <t>Bill Carlson</t>
  </si>
  <si>
    <t>Michael Paladini</t>
  </si>
  <si>
    <t>Ninad Pradhan</t>
  </si>
  <si>
    <t>Sandra</t>
  </si>
  <si>
    <t>Brent</t>
  </si>
  <si>
    <t>Barry</t>
  </si>
  <si>
    <t>Sonya Dickerson</t>
  </si>
  <si>
    <t>Randy</t>
  </si>
  <si>
    <t>Ivan</t>
  </si>
  <si>
    <t>don</t>
  </si>
  <si>
    <t>Ken Warthen</t>
  </si>
  <si>
    <t>Barbara</t>
  </si>
  <si>
    <t>Stan</t>
  </si>
  <si>
    <t>Bob</t>
  </si>
  <si>
    <t>Phil Gilliam</t>
  </si>
  <si>
    <t>cALi</t>
  </si>
  <si>
    <t>Robin Schmid</t>
  </si>
  <si>
    <t>mikev</t>
  </si>
  <si>
    <t>Shorusan</t>
  </si>
  <si>
    <t>Bubble</t>
  </si>
  <si>
    <t>tibtill</t>
  </si>
  <si>
    <t>Frank McCraw</t>
  </si>
  <si>
    <t>saurabh</t>
  </si>
  <si>
    <t>Ritesh</t>
  </si>
  <si>
    <t>Woody</t>
  </si>
  <si>
    <t>Leah</t>
  </si>
  <si>
    <t>Nicki</t>
  </si>
  <si>
    <t>Haresh L</t>
  </si>
  <si>
    <t>Sagreen</t>
  </si>
  <si>
    <t>rkagi</t>
  </si>
  <si>
    <t>Lu Clark</t>
  </si>
  <si>
    <t>Nei Freitas</t>
  </si>
  <si>
    <t>Larry B</t>
  </si>
  <si>
    <t>Phil</t>
  </si>
  <si>
    <t>Daniel Ferry</t>
  </si>
  <si>
    <t>Rob</t>
  </si>
  <si>
    <t>Jes</t>
  </si>
  <si>
    <t>NWatson</t>
  </si>
  <si>
    <t>Jitendra</t>
  </si>
  <si>
    <t>Navneet Saxena</t>
  </si>
  <si>
    <t>Dean Bye</t>
  </si>
  <si>
    <t>JT</t>
  </si>
  <si>
    <t>mzsampa</t>
  </si>
  <si>
    <t>Rick McQueen</t>
  </si>
  <si>
    <t>Rod Reed</t>
  </si>
  <si>
    <t>john</t>
  </si>
  <si>
    <t>Roger Fisher</t>
  </si>
  <si>
    <t>Josh L</t>
  </si>
  <si>
    <t>Haseen I Alam</t>
  </si>
  <si>
    <t>RandomSight</t>
  </si>
  <si>
    <t>Chris Mishler</t>
  </si>
  <si>
    <t>Mike T</t>
  </si>
  <si>
    <t>sam</t>
  </si>
  <si>
    <t>PSL</t>
  </si>
  <si>
    <t>PG</t>
  </si>
  <si>
    <t>Victor Andrade</t>
  </si>
  <si>
    <t>Ryan</t>
  </si>
  <si>
    <t>Shirl</t>
  </si>
  <si>
    <t>kathym</t>
  </si>
  <si>
    <t>sheshadri</t>
  </si>
  <si>
    <t>Joel U</t>
  </si>
  <si>
    <t>Dhaval</t>
  </si>
  <si>
    <t>ElsiePOA</t>
  </si>
  <si>
    <t>Gert Bothma</t>
  </si>
  <si>
    <t>Steve</t>
  </si>
  <si>
    <t>Mike</t>
  </si>
  <si>
    <t>OHDookie</t>
  </si>
  <si>
    <t>Chris</t>
  </si>
  <si>
    <t>E Clark</t>
  </si>
  <si>
    <t>Wilfried</t>
  </si>
  <si>
    <t>Les Ferguson</t>
  </si>
  <si>
    <t>Mark</t>
  </si>
  <si>
    <t>Unai</t>
  </si>
  <si>
    <t>Ramesh</t>
  </si>
  <si>
    <t>Maggie</t>
  </si>
  <si>
    <t>Thiago</t>
  </si>
  <si>
    <t>Pankaj</t>
  </si>
  <si>
    <t>Rich</t>
  </si>
  <si>
    <t>Javier</t>
  </si>
  <si>
    <t>Fred</t>
  </si>
  <si>
    <t>Michael</t>
  </si>
  <si>
    <t>markn</t>
  </si>
  <si>
    <t>Dhinakaran</t>
  </si>
  <si>
    <t>Viswanath</t>
  </si>
  <si>
    <t>Ajaya</t>
  </si>
  <si>
    <t>juan</t>
  </si>
  <si>
    <t>Donna Nichols</t>
  </si>
  <si>
    <t>Trebat</t>
  </si>
  <si>
    <t>Dan</t>
  </si>
  <si>
    <t>Tav Ratcliffe</t>
  </si>
  <si>
    <t>Gerald Strever</t>
  </si>
  <si>
    <t>Amol Pandey</t>
  </si>
  <si>
    <t>Srdjan</t>
  </si>
  <si>
    <t>Maria</t>
  </si>
  <si>
    <t>Heather Cain</t>
  </si>
  <si>
    <t>Carlos Rodrigues</t>
  </si>
  <si>
    <t>Bob R</t>
  </si>
  <si>
    <t>Arshad Nadamal</t>
  </si>
  <si>
    <t>Dick</t>
  </si>
  <si>
    <t>Vijit</t>
  </si>
  <si>
    <t>KATRINA</t>
  </si>
  <si>
    <t>Beckie White</t>
  </si>
  <si>
    <t>Lee Jackson</t>
  </si>
  <si>
    <t>Basava</t>
  </si>
  <si>
    <t>Cliff B</t>
  </si>
  <si>
    <t>Ben</t>
  </si>
  <si>
    <t>Ravi Kiran</t>
  </si>
  <si>
    <t>Daniel Atlan</t>
  </si>
  <si>
    <t>Michael Pierce</t>
  </si>
  <si>
    <t>Simran</t>
  </si>
  <si>
    <t>Jae</t>
  </si>
  <si>
    <t>Natalia</t>
  </si>
  <si>
    <t>Eric Kaplan</t>
  </si>
  <si>
    <t>je^^2f</t>
  </si>
  <si>
    <t>Tom O'hare</t>
  </si>
  <si>
    <t>Glen</t>
  </si>
  <si>
    <t>Beth</t>
  </si>
  <si>
    <t>Sam</t>
  </si>
  <si>
    <t>Penny</t>
  </si>
  <si>
    <t>Jim</t>
  </si>
  <si>
    <t>Jeff</t>
  </si>
  <si>
    <t>John Halm</t>
  </si>
  <si>
    <t>Khurrum Iqbal</t>
  </si>
  <si>
    <t>Rick Teale</t>
  </si>
  <si>
    <t>Richard Kinzer</t>
  </si>
  <si>
    <t>Dean</t>
  </si>
  <si>
    <t>Modeste</t>
  </si>
  <si>
    <t>Maik</t>
  </si>
  <si>
    <t>Chuck</t>
  </si>
  <si>
    <t>Matt</t>
  </si>
  <si>
    <t>Larry</t>
  </si>
  <si>
    <t>Angie</t>
  </si>
  <si>
    <t>pavan</t>
  </si>
  <si>
    <t>David B</t>
  </si>
  <si>
    <t>Mike C</t>
  </si>
  <si>
    <t>V S VENKATRAMAN</t>
  </si>
  <si>
    <t>John</t>
  </si>
  <si>
    <t>Russ</t>
  </si>
  <si>
    <t>Keith</t>
  </si>
  <si>
    <t>Venkat Narayanan</t>
  </si>
  <si>
    <t>AlexJ</t>
  </si>
  <si>
    <t>Terry</t>
  </si>
  <si>
    <t>Brad</t>
  </si>
  <si>
    <t>aynat</t>
  </si>
  <si>
    <t>Pramod</t>
  </si>
  <si>
    <t>Richard</t>
  </si>
  <si>
    <t>Danae</t>
  </si>
  <si>
    <t>Saurabh</t>
  </si>
  <si>
    <t>Mohammed Jaweed</t>
  </si>
  <si>
    <t>Murugesan</t>
  </si>
  <si>
    <t>Rajdeep</t>
  </si>
  <si>
    <t>sandeep</t>
  </si>
  <si>
    <t>siddhartha</t>
  </si>
  <si>
    <t>Shoueb</t>
  </si>
  <si>
    <t>ashok</t>
  </si>
  <si>
    <t>Jdogzilla</t>
  </si>
  <si>
    <t>Subbaraman</t>
  </si>
  <si>
    <t>Satish Umadi</t>
  </si>
  <si>
    <t>Mehul Kapadia</t>
  </si>
  <si>
    <t>Manoj</t>
  </si>
  <si>
    <t>Réal</t>
  </si>
  <si>
    <t>Haji Amanullah</t>
  </si>
  <si>
    <t>Andrew Martin</t>
  </si>
  <si>
    <t>ghanshyam</t>
  </si>
  <si>
    <t>Nick</t>
  </si>
  <si>
    <t>Drazen</t>
  </si>
  <si>
    <t>neeraj shiva</t>
  </si>
  <si>
    <t>raghu</t>
  </si>
  <si>
    <t>Nataraj</t>
  </si>
  <si>
    <t>Anand Kumar</t>
  </si>
  <si>
    <t>Abderrahim</t>
  </si>
  <si>
    <t>Arman</t>
  </si>
  <si>
    <t>murti</t>
  </si>
  <si>
    <t>Cary Bush</t>
  </si>
  <si>
    <t>Diederik</t>
  </si>
  <si>
    <t>V</t>
  </si>
  <si>
    <t>anupam das</t>
  </si>
  <si>
    <t>Kryonic</t>
  </si>
  <si>
    <t>DavidO</t>
  </si>
  <si>
    <t>Ankit Sharma</t>
  </si>
  <si>
    <t>Radha</t>
  </si>
  <si>
    <t>teylyn</t>
  </si>
  <si>
    <t>Sabeesh</t>
  </si>
  <si>
    <t>Krutika Anand</t>
  </si>
  <si>
    <t>Raj Jobanputra</t>
  </si>
  <si>
    <t>Prometheus</t>
  </si>
  <si>
    <t>Kalyan</t>
  </si>
  <si>
    <t>Krisztián</t>
  </si>
  <si>
    <t>macthom</t>
  </si>
  <si>
    <t>Ankur</t>
  </si>
  <si>
    <t>Manikandan</t>
  </si>
  <si>
    <t>Mick</t>
  </si>
  <si>
    <t>ChrisL</t>
  </si>
  <si>
    <t>sabrina</t>
  </si>
  <si>
    <t>Jose Lourenco</t>
  </si>
  <si>
    <t>Pillai</t>
  </si>
  <si>
    <t>Suju</t>
  </si>
  <si>
    <t>karthik</t>
  </si>
  <si>
    <t>Guru</t>
  </si>
  <si>
    <t>Stalin</t>
  </si>
  <si>
    <t>DAI</t>
  </si>
  <si>
    <t>Indrajit</t>
  </si>
  <si>
    <t>dan l</t>
  </si>
  <si>
    <t>Anup Agarwal</t>
  </si>
  <si>
    <t>Deepak Krishnan</t>
  </si>
  <si>
    <t>Rino Lattanzio</t>
  </si>
  <si>
    <t>Push</t>
  </si>
  <si>
    <t>Lynda</t>
  </si>
  <si>
    <t>nagabhushanam</t>
  </si>
  <si>
    <t>DPD</t>
  </si>
  <si>
    <t>Daron Lowell</t>
  </si>
  <si>
    <t>Les</t>
  </si>
  <si>
    <t>Chuck Miller</t>
  </si>
  <si>
    <t>Sunoj</t>
  </si>
  <si>
    <t>Patty</t>
  </si>
  <si>
    <t>Donnie</t>
  </si>
  <si>
    <t>Charles Urban</t>
  </si>
  <si>
    <t>Heike</t>
  </si>
  <si>
    <t>Richard L</t>
  </si>
  <si>
    <t>exceladdict</t>
  </si>
  <si>
    <t>C Lomax</t>
  </si>
  <si>
    <t>Kamlesh Gandhi</t>
  </si>
  <si>
    <t>Gregory</t>
  </si>
  <si>
    <t>Lou</t>
  </si>
  <si>
    <t>Sully</t>
  </si>
  <si>
    <t>ben</t>
  </si>
  <si>
    <t>Istiyak</t>
  </si>
  <si>
    <t>Oscar</t>
  </si>
  <si>
    <t>Nathan</t>
  </si>
  <si>
    <t>Neil</t>
  </si>
  <si>
    <t>Bengt</t>
  </si>
  <si>
    <t>sriganesh</t>
  </si>
  <si>
    <t>Debashis Sinha</t>
  </si>
  <si>
    <t>Rimas</t>
  </si>
  <si>
    <t>Steven</t>
  </si>
  <si>
    <t>Vinod Narayanan</t>
  </si>
  <si>
    <t>Havel</t>
  </si>
  <si>
    <t>Amit</t>
  </si>
  <si>
    <t>JONeYe</t>
  </si>
  <si>
    <t>Christian</t>
  </si>
  <si>
    <t>Ramesh Madamshetty</t>
  </si>
  <si>
    <t>Andrew Pearce</t>
  </si>
  <si>
    <t>Pravin</t>
  </si>
  <si>
    <t>Shreeram Giri</t>
  </si>
  <si>
    <t>CA Vikram Shankar Mathur</t>
  </si>
  <si>
    <t>Roji Philip</t>
  </si>
  <si>
    <t>Deepak Kumar</t>
  </si>
  <si>
    <t>Furqan</t>
  </si>
  <si>
    <t>Arun</t>
  </si>
  <si>
    <t>Rohit1409</t>
  </si>
  <si>
    <t>Vinod</t>
  </si>
  <si>
    <t>Iniyan</t>
  </si>
  <si>
    <t>Fiona</t>
  </si>
  <si>
    <t>Vijay Sharma</t>
  </si>
  <si>
    <t>m y babu</t>
  </si>
  <si>
    <t>Heera Chavan</t>
  </si>
  <si>
    <t>Cristian</t>
  </si>
  <si>
    <t>Jason</t>
  </si>
  <si>
    <t>Paul Farey</t>
  </si>
  <si>
    <t>Nagendra Kumar</t>
  </si>
  <si>
    <t>CP Jain</t>
  </si>
  <si>
    <t>Vijesh Paul</t>
  </si>
  <si>
    <t>VaraK</t>
  </si>
  <si>
    <t>Emma</t>
  </si>
  <si>
    <t>Wilko</t>
  </si>
  <si>
    <t>Raman R</t>
  </si>
  <si>
    <t>Jacques</t>
  </si>
  <si>
    <t>Rikken Wil</t>
  </si>
  <si>
    <t>Sherif Nassef</t>
  </si>
  <si>
    <t>Sai Han</t>
  </si>
  <si>
    <t>Nachete</t>
  </si>
  <si>
    <t>amit lunia</t>
  </si>
  <si>
    <t>Shivani</t>
  </si>
  <si>
    <t>TheQ47</t>
  </si>
  <si>
    <t>Adilson Puro</t>
  </si>
  <si>
    <t>Diane</t>
  </si>
  <si>
    <t>greg</t>
  </si>
  <si>
    <t>Karthik</t>
  </si>
  <si>
    <t>M S Reddy</t>
  </si>
  <si>
    <t>Cyril Z</t>
  </si>
  <si>
    <t>Angela</t>
  </si>
  <si>
    <t>andy littmann</t>
  </si>
  <si>
    <t>Ed</t>
  </si>
  <si>
    <t>Data Detective</t>
  </si>
  <si>
    <t>Trou P</t>
  </si>
  <si>
    <t>Craig</t>
  </si>
  <si>
    <t>Prakash Singh Gusain (PSG)</t>
  </si>
  <si>
    <t>John, King of Data</t>
  </si>
  <si>
    <t>Ken</t>
  </si>
  <si>
    <t>Kenneth</t>
  </si>
  <si>
    <t>Oatmeal</t>
  </si>
  <si>
    <t>Jon Dinges</t>
  </si>
  <si>
    <t>zahari</t>
  </si>
  <si>
    <t>Effie</t>
  </si>
  <si>
    <t>Mangesh Gavhale</t>
  </si>
  <si>
    <t>Saravanan</t>
  </si>
  <si>
    <t>Rim Al Hindi</t>
  </si>
  <si>
    <t>Jenny</t>
  </si>
  <si>
    <t>DEMON</t>
  </si>
  <si>
    <t>SeasonTicketZone</t>
  </si>
  <si>
    <t>Jamie</t>
  </si>
  <si>
    <t>Malvinder Virdi</t>
  </si>
  <si>
    <t>Rajeshwari</t>
  </si>
  <si>
    <t>Ghazanfar J</t>
  </si>
  <si>
    <t>Bipin Banavalikar</t>
  </si>
  <si>
    <t>Elisabeth</t>
  </si>
  <si>
    <t>PhilUK</t>
  </si>
  <si>
    <t>Suresh</t>
  </si>
  <si>
    <t>Juan</t>
  </si>
  <si>
    <t>Praveen</t>
  </si>
  <si>
    <t>deepak gupta</t>
  </si>
  <si>
    <t>Vishwanath Kumar S</t>
  </si>
  <si>
    <t>Ran Barton</t>
  </si>
  <si>
    <t>Manju R</t>
  </si>
  <si>
    <t>Chris P</t>
  </si>
  <si>
    <t>Yot</t>
  </si>
  <si>
    <t>Rajesh</t>
  </si>
  <si>
    <t>Godzilla</t>
  </si>
  <si>
    <t xml:space="preserve">Manish Sheth </t>
  </si>
  <si>
    <t>Arti K</t>
  </si>
  <si>
    <t>Swapnil P</t>
  </si>
  <si>
    <t xml:space="preserve">S.Prasad </t>
  </si>
  <si>
    <t>tag</t>
  </si>
  <si>
    <t>Jack Nefus</t>
  </si>
  <si>
    <t>Oral</t>
  </si>
  <si>
    <t>Sridhar</t>
  </si>
  <si>
    <t>APB</t>
  </si>
  <si>
    <t xml:space="preserve">Dalmiro Lagos </t>
  </si>
  <si>
    <t>Prem</t>
  </si>
  <si>
    <t>Phillipe</t>
  </si>
  <si>
    <t>Bothwell</t>
  </si>
  <si>
    <t xml:space="preserve">Gaurav Dubey </t>
  </si>
  <si>
    <t>Girish</t>
  </si>
  <si>
    <t>Beto</t>
  </si>
  <si>
    <t xml:space="preserve">Ste_elliott </t>
  </si>
  <si>
    <t>Hui...</t>
  </si>
  <si>
    <t>Prasanna venkatesh.P.R</t>
  </si>
  <si>
    <t>Les. Ferguson</t>
  </si>
  <si>
    <t>RÃ©al</t>
  </si>
  <si>
    <t>KrisztiÃ¡n</t>
  </si>
  <si>
    <t>m.y.babu</t>
  </si>
  <si>
    <t>M.S.Reddy</t>
  </si>
  <si>
    <t>Cyril Z.</t>
  </si>
  <si>
    <t>jenny</t>
  </si>
  <si>
    <t>Vishwanath Kumar .S</t>
  </si>
  <si>
    <t>Chris P.</t>
  </si>
  <si>
    <t>godzilla</t>
  </si>
  <si>
    <t>Manish Sheth</t>
  </si>
  <si>
    <t>S.Prasad</t>
  </si>
  <si>
    <t>Jack Neefus</t>
  </si>
  <si>
    <t>Dalmiro Lagos</t>
  </si>
  <si>
    <t>Philippe</t>
  </si>
  <si>
    <t>Gaurav Dubey</t>
  </si>
  <si>
    <t>Ste_elliott</t>
  </si>
  <si>
    <t>Match?</t>
  </si>
  <si>
    <t>nname</t>
  </si>
  <si>
    <t>Domain</t>
  </si>
  <si>
    <t>cDomain</t>
  </si>
  <si>
    <t>Infants (0-5)</t>
  </si>
  <si>
    <t>Kids (5-12)</t>
  </si>
  <si>
    <t>Teens (13-19)</t>
  </si>
  <si>
    <t>Adults (&gt;=20)</t>
  </si>
  <si>
    <t>I'm using excel since 2003 ..so it's 8 yrs now .... :-)</t>
  </si>
  <si>
    <t>My Excel is 5 years :)</t>
  </si>
  <si>
    <t>I have just turned a teenager in Excel years! I started using Excel at the beginning of 1998, having used Lotus-123 before that.
There are some interesting reminiscences from some who were using spreadsheets well before that, in the comments of a blog post I did a couple of weeks ago:
&lt;a href="http://www.notjustnumbers.co.uk/2011/01/how-long-have-you-been-using-excel.html" rel="nofollow"&gt;How long have you been using Excel?&lt;/a&gt;</t>
  </si>
  <si>
    <t>Hi Chandoo,
I'm using excel since 2007...so it's 4 yrs</t>
  </si>
  <si>
    <t>About 17 years, and I'm only 23!
The first things I remembered doing are making lists of action figures I had, designing a travel Monopoly set and making birthday lists!</t>
  </si>
  <si>
    <t>I remember being wowed by Informix Wingz when it came out in 1989 â€” so I must have been using Excel for some years before that!</t>
  </si>
  <si>
    <t>i am using this great program since 1993 - for this , i might be 18 years old....</t>
  </si>
  <si>
    <t>I have been using Excel since 1998 when I started my first job. So I'm nearly a teenager!
Two things strike me:
1. I've been using Excel for 4 years longer than Chandoo, yet he's an awesome MVP already and I haven't received my letter from Microsoft yet....damned postal service.
2. Chandoo, why do you choose to extract data from the comments rather than set up a dedicated poll?</t>
  </si>
  <si>
    <t>Been using Excel for around 8-9 years now and used Lotus 1-2-3 before that. Really started getting into Excel and learning how much of a powerful tool it is for the last 4-5 years, so a bit of catching up to do, but I am making my own Interactive Dashboards now ( thanks to Chandoo, Excel User, ClearlyandSimply and a few others who are absolutely awsome ) .... more and more of my expertise with excel is being recognised within my company and will be having discussions with the Education dept. about me spreading my knowledge within the company teaching others on how to utilise Excel to their own benefit. My own personal view is that spreadsheets should be interactive and not just static reports, so I always look to have the user of my spreadsheets interact with them and not just print them off and lying on their desks.</t>
  </si>
  <si>
    <t>1994 for my university dissertation.
Quattro Pro for a couple of years before that. I loved Quattro Pro and remember not wanting to switch to Excel. 
This poll makes me feel old.</t>
  </si>
  <si>
    <t>been using excel for 6 year but first met it 15 years ago. but the first 5 of the 6 years was at a babyslevel while i am with help of chandoo  started to walk, talk and am ready for excel school :-)</t>
  </si>
  <si>
    <t>23 Years, 1988</t>
  </si>
  <si>
    <t>When my company moved from Paradox / Lotus 123 / Word II to the 'new fangled' Microsoft Windows set of Access / Excel / Word for Windows I got the job of cadre trainer. That must have been about 1993 so that makes me - eek! - 18 in Excel Years.</t>
  </si>
  <si>
    <t>Looks like i am the youngest :)... 4 years</t>
  </si>
  <si>
    <t>I'm just a bit younger than Andy (in Excel), but older "overall"    ;-)
Been using Excel since 1995 (ver 5.x); Quattro Pro for two years before that, and Lotus 1-2-3 for three years before that... 
I was hooked onto Excel when I saw a colleague showing off PivotTables in Excel.
I had done a *lot* of programming in QPro as well as 1-2-3, and dreaded the idea of learning a third programming language (VBA). 
But it was all well worth the effort !</t>
  </si>
  <si>
    <t>June 1995 - 15 years ago - nearly 16.</t>
  </si>
  <si>
    <t>Been using it since 1997, so about 14 years now.</t>
  </si>
  <si>
    <t>i've been using excel since 6 years.</t>
  </si>
  <si>
    <t>Hi guys!
My Excel age is.... 15! A teenagerxcel!</t>
  </si>
  <si>
    <t>I first used Excel at university in 1994. 17 years for me.</t>
  </si>
  <si>
    <t>Hi Chandoo..
I am using the excel from yr 2000.</t>
  </si>
  <si>
    <t>I think it was about 1989</t>
  </si>
  <si>
    <t>I am the youngest I guess.. have been using regularly excel for last 3 years when I started my MBA...before that I "knew" of excel and had done some basic stuff on it during school (MS excel '99)</t>
  </si>
  <si>
    <t>12 Years.</t>
  </si>
  <si>
    <t>1.5 - I'm still a baby.</t>
  </si>
  <si>
    <t>I am another Lotus 123 user who was forced to move to Excel in 1990 and I never made the move back.  Key of the door 21.</t>
  </si>
  <si>
    <t>2002 til now......9 years</t>
  </si>
  <si>
    <t>I started to use since 1996 but merely on +-/* and simple chores. Started to really learn since Jan 09. Anyway, based on usage, I'm 15 already .... ouch!</t>
  </si>
  <si>
    <t>Since April 1991 (Excel 3.0), so I'm nearly 20...</t>
  </si>
  <si>
    <t>I used Excel on my Mac at work for about 10 minutes in 1991 or 1992. Upgraded to a PC in 1993, used 1-2-3 for a day or two, hated it. Someone in my Office had the Excel disks, installed it, didn't like it, and switched back to 1-2-3, go figure. So I installed it and it's been all downhill from there.
Â 
So I've been a steady user of Excel for 18 years.</t>
  </si>
  <si>
    <t>Short answer: 11 years.
Long answer: First started in high school physics (mid-1990s), but didn't really get into Excel until an internship in college (2000).  Then started using it every day in consulting job after college.  Way to make me feel inferior about my Excel knowledge, Chandoo!  I was fine deferring to you when I thought you'd be at this since Lotus 1-2-3 like all the MVPs.  Also, why parse through comments for the data?  (my thoughts echo Yard's (#8) comment above)</t>
  </si>
  <si>
    <t>Since 1998, so 13 years.
I did a few years prior to that in Quattro Pro and Lotus 123. I still use some of the keyboard skills I learned back then to get around. The END then ARROW key stuff still works, as does the slash key to jump to menu mode.
Thank goodness for multiple sheets per workbook though.</t>
  </si>
  <si>
    <t>I've been using Excel since 1993, so 18 years.</t>
  </si>
  <si>
    <t>I am 12 years old</t>
  </si>
  <si>
    <t>Started in 1991 for a year, then off to use "wingz" and Lotus 1-2-3 until 1997, then back to excel...and ever since.  So I'd say since 1997 plus 1, or 15 years.</t>
  </si>
  <si>
    <t>Started using in 1998 as a substitute for a graphing calculator. (13 years)</t>
  </si>
  <si>
    <t>Since 1993, Excel 4.0.</t>
  </si>
  <si>
    <t>My Excel age is about 16 years.
I began using simple functions in high school (approx. 1995) as a student aid in the front office.  Surprisingly, I didn't get much experience throughout college but I've definitely made up for in the workplace!  I'm self-taught (thank goodness for wonderful sites like this one!) and probably the resident "expert" on Excel in my workplace, which consists of about 30 employees.</t>
  </si>
  <si>
    <t>Been using it since 1990.  It is now 20 years and counting...</t>
  </si>
  <si>
    <t>I started using it in college for personal finance tracking. ~2003. I really got into it at my last job in 2009.</t>
  </si>
  <si>
    <t>I have using Excel since 1995 when my employer upgraded from Microsoft Multiplan.  I have been doing spreadsheets since 1982.  Started with the grandpa of spreadsheets Visicalc.  Have also used Starcalc (CP/M based program), Quattro,  Lotus 123 in addition to a host of all in one programs.</t>
  </si>
  <si>
    <t>I have been using excel since 1996, that makes my excel age 15.</t>
  </si>
  <si>
    <t>I started using Excel in 1999 when I started college.</t>
  </si>
  <si>
    <t>Started using Excel when I moved to Indiana to work for Thomson and that was in 1992 so about 18 years! Eek. Now I feel old. 
Back then Lotus was king and no one I knew wanted to use Excel. Who would have thought back then that Excel would be the leader today.... and we won't even mention Multiplan or Quattro Pro!</t>
  </si>
  <si>
    <t>Start in 1993/1994
after using   Lotus 123  ;)</t>
  </si>
  <si>
    <t>1994, I think, so 17 years.  Though back then I was just a temp entering data in cells to update spreadsheets someone else had created.  It was about five years before I started moving beyond very basic formulas and such and becoming more of a power user.</t>
  </si>
  <si>
    <t>I was born in 1976. In 1988 i was 12 and my father bought a Mac Plus with 256kb RAM and a external HD 20MB. It was running MsExcel 2.0 for Mac... I went to my first excel course that year. I was the youngest.
I never gave thanks enough to my father for that.</t>
  </si>
  <si>
    <t>I first started using Excel in the mid-1990s for calculating changes in stock prices and then for some project management.  B-School (2006-2010) brought more excel awesomeness and now I practically live in it.  So I guess it's been about 15 years!
But I've learned more in the last 3 months from Chandoo than I did in the previous years combined.</t>
  </si>
  <si>
    <t>1993 ... so I'm 18 in Excel years.  Did a couple years of teething on Lotus123 before Excel got hot.</t>
  </si>
  <si>
    <t>I took an Excel class in college... 13 years ago.</t>
  </si>
  <si>
    <t>A few have me beat, but not by much... Excel user since 1990.</t>
  </si>
  <si>
    <t>Since trading in my DOS-only machine for a computer that had Excel 5.0 on it (and 14.4K dial-up internet!) in 1995 - that would make almost 16 years. Wow, I hate questions that make me feel old.</t>
  </si>
  <si>
    <t>i am using excel since 1995....... 15  years</t>
  </si>
  <si>
    <t>I started using spreadsheets with Visicalc back in 1979 (32 years ago!)  I've been using Excel since version 2 in 1987, so almost 24 years.</t>
  </si>
  <si>
    <t>14-15 years ago. Started with Lotus, moved to Quattro which I loved, and then to Excel, which I love more!</t>
  </si>
  <si>
    <t>First used it in college in 1990 (I think, things are getting fuzzy that far back) - so 21 years!</t>
  </si>
  <si>
    <t>I used Excel on a Mac in 1988-89 (22 years!).  It has been part of my life ever since, although I did alternate between Excel and Lotus for several years.</t>
  </si>
  <si>
    <t>16 years and still feeling like a beginner... :(</t>
  </si>
  <si>
    <t>13 years</t>
  </si>
  <si>
    <t>9 years</t>
  </si>
  <si>
    <t>since 2004, so 7 years</t>
  </si>
  <si>
    <t>Since 1998.  Before that it was lotus and quattro.</t>
  </si>
  <si>
    <t>1988 or 89 - I am getting old!  Still use it constantly.</t>
  </si>
  <si>
    <t>I sat in the very first class taught at BYU when Lotus was in Beta in 1983(?).  Then went on to Symphony and have been in Excel ever since it came out.  Even so, I want to thank you for all of your suggestions and helps!  It has been invaluable!</t>
  </si>
  <si>
    <t>I've been working in Excel since I was in college....1990..so 21 years! wow, back then Excel for Microsoft was a black screen with green characters, NO "Undo button"...soooo scary to think about now. Then my first job out of school we used the Microsoft Excel in accounting, but sales (don't know why) had a Mac with Excel and it looked Windows eventually did. Oh and I, too, worked with Lotus123 and Quattro before Excel.</t>
  </si>
  <si>
    <t>Though I learned it in 2001 (10 years) started actual use in 2005 (6 years)</t>
  </si>
  <si>
    <t>16 years</t>
  </si>
  <si>
    <t>Excel = since Office 95 (so roughly early '96); used Lotus 1-2-3 since '92 (we dumped it for Excel at my work for Office 95).  Love Excel much more than Lotus, and especially love 2010.</t>
  </si>
  <si>
    <t>Since 1995 when I start my articles</t>
  </si>
  <si>
    <t>I've been using Excel since 1995 - so 16 years.</t>
  </si>
  <si>
    <t>Since 1997, when I moved into my first managerial role. I used it mainly for really basic functionality to start off with, but I have been exploring (and loving) the more complex side of formulas for the last 4 years, and am now thinking of looking at VBA. So that's 14 years.</t>
  </si>
  <si>
    <t>I just turned 15. I remember it well. I was thrust into Excel in January 1996 at the age of 20 while serving as the financial secretary for Mormon missionaries in Brazil. I hadn't even used Windows prior to that (strictly Macs up to that point). I've been making things way more complicated than they need to be ever since.</t>
  </si>
  <si>
    <t>I've been using Excel since 1998, so I'm turning 13 years old.</t>
  </si>
  <si>
    <t>I feel like a baby. I'm only 2 years old.</t>
  </si>
  <si>
    <t>I have been using Excel for ten years now. Still learning too!</t>
  </si>
  <si>
    <t>Ive been using excel since 10th grade, so that means I've been using this business weapon for 11 years now!!!</t>
  </si>
  <si>
    <t>Since 1988 so 23 years Started on a Mac Plus with 256kb RAM and no HD; OS and Excel was loaded from 3-1/2 inch floppies I was running MsExcel 2.0 for Mac. 23 years later I am using a Quad Core PC running Office 2010, Quite the evolution :)</t>
  </si>
  <si>
    <t>Been using Excel for about 10 years now but the first 8 was for very basic uses. It's only been in the last 2 years that I've really had to start learning and flexing Excel's muscles, and Chandoo has helped tremendously with that. Still a long way to go though. So I'll say a born-again Excel user of 2 years.</t>
  </si>
  <si>
    <t>I first started using excel back in High school, so at least 10 years ago;  but I only recently became a daily user of excel due to a job change.  So I would say that I have been a proficent excel user for 1 year now.</t>
  </si>
  <si>
    <t>Off and on for the last 14 years - but the last 6 years has been more intense.  So, I guess I'm 6 years.</t>
  </si>
  <si>
    <t>I'm a ERP functional Analyst and using Excel since 2003 onwards (7+ years) and earlier between 1999 till 2003 just basics at a very minimal level.</t>
  </si>
  <si>
    <t>Since inception, which I believe was in late 1987. Not sure I want to calculate how long this has been.....</t>
  </si>
  <si>
    <t>I can remember using Lotus 1-2-3.  So I guess I've been using Excel for about 20 years!</t>
  </si>
  <si>
    <t>since 1995</t>
  </si>
  <si>
    <t>I have been using Excel since 1993, so that would make put excel age at 18 years.</t>
  </si>
  <si>
    <t>since version 3</t>
  </si>
  <si>
    <t>Excel Age about 15 years.</t>
  </si>
  <si>
    <t>I am 9 excel years old!</t>
  </si>
  <si>
    <t>1995, I think, so 16 years, Started using for expense reports.</t>
  </si>
  <si>
    <t>I first used Excel 16 years ago in 1995.</t>
  </si>
  <si>
    <t>Everyday for the last 5 years.</t>
  </si>
  <si>
    <t>I wrote my first application in Excel 4.0 in 1994, almost 17 years ago.</t>
  </si>
  <si>
    <t>I am now an excel adult, I have used it since about 1993, so am 18. 
Before that from about 1983 I used visicalc, Lotus 1-2-3, supercalc &amp;amp; quattro pro.  But I still can learn so much from people like Chandoo, and have not yet mastered macros, although I did write some in Lotus 1-2-3, but I was a lot younger then.</t>
  </si>
  <si>
    <t>Excel age is 24 years - and I still find so much new stuff on your site! Awesome</t>
  </si>
  <si>
    <t>One office machine had Lotus123 in 1993, I was enamored.  I've been smoking on Excel since an MBA scenario modeling class opened my eyes in 2008.</t>
  </si>
  <si>
    <t>I switched over from Lotus 1-2-3 in 1988, so my Excel age is 23</t>
  </si>
  <si>
    <t>Unconscious of Excel Power Excel User: 9 years
Converted to Chandoo's Excel Excellence Cult: 2 years</t>
  </si>
  <si>
    <t>I started to really see the potential of the program in 2003, when integrating Excel into a 2nd grade classroom.  Excel isn't just a numbers program, many uses for all age levels, including SWD.  Charting and graphing is a staple in an elementary classroom and who does that better than Excel.  Now as a trainer my use is in a support role for Higher Education.   So, my Excel age is 8 + years!</t>
  </si>
  <si>
    <t>Excel age is 4 years.
First used excel junior year of college when I was treasurer for my fraternity.</t>
  </si>
  <si>
    <t>Intro to excel in college for finance coursework in 1996. Regularly in 1998 at my finance job. Switched to excel 2007 in 2009 and upgraded to Excel 2010 last October 2010.</t>
  </si>
  <si>
    <t>20 years!</t>
  </si>
  <si>
    <t>Since '97 so... 14 yo... I am quite old... I never made this calculation.</t>
  </si>
  <si>
    <t>18 years, I think:
Visicalc (1983)
Lotus 1984 
Symphony 1985-1993
Quattro / Pro late 80s-mid 90s
Excel - 1994 or so - Just after Lotus came out with "Improv" the Excel version that had Pivot Tables came out and I jumped into Excel with both feet - the Pivot Tables were a game changer and a game ender for Lotus which was bought out by IBM within a couple of years after that.  The corporate spreadsheet market was ceded to Microsoft.</t>
  </si>
  <si>
    <t>I am 5 years old</t>
  </si>
  <si>
    <t>Dear Chandoo, 
I first used Excel in 2000, during Industrial Training while doing Engg. It makes it 11 yrs.</t>
  </si>
  <si>
    <t>since 1987 (thus my excel age is 24) ... before that in reverse order were SuperCalc, QuattroPro, Lotus123</t>
  </si>
  <si>
    <t>I have been using Excel since 1997.... 14 years.  Before that I was a die-hard Lotus 123 fan starting in (gulp!) 1985 with Lotus release 1!  I even tinkered with Supercalc and Appleworks before that.  So, with spreadsheets it's been at least 26 years!  I attribute my career success to my Excel and spreadsheet skills... but you can never stop learning new things.  That's why I love this site!  Thanks!</t>
  </si>
  <si>
    <t>Graduated from Quattro Pro in 1998... so wow... 13 years</t>
  </si>
  <si>
    <t>3 years... Might be the youngest user. Using since 2008 but realised its importance and capabilities once I joined my MBA in 2009. A long way to go.</t>
  </si>
  <si>
    <t>Since 1993 (18 years - wow!...)
Started briefly with Quatro Pro, but engineering school had PC lab with Excel for free, so really converted over.</t>
  </si>
  <si>
    <t>10 years</t>
  </si>
  <si>
    <t>19 years (wow, now I feel old)</t>
  </si>
  <si>
    <t>Iâ€™m using excel since 1996â€¦ My excel 15 yrs... :) + 3 years of Lotus 123</t>
  </si>
  <si>
    <t>Started around 1996</t>
  </si>
  <si>
    <t>Hey Chandoo. Great question! ;) I was introduced to Spreadsheets during my 3 Year Education from 91 to 94. At that Time Lotus was King but I have been introduced to Excel shortly After that so I assume that I'm an Excel Teen. But really Started using it intensely since 2000 or so.</t>
  </si>
  <si>
    <t>Since 1987 on the PC, so 24 years continuously.
But I tried it on the Mac in 1985 when it first came out, so that would be 26 years.</t>
  </si>
  <si>
    <t>It's 15 years for me.  If you include all spreadsheets, it's more like 22.</t>
  </si>
  <si>
    <t>Very rough guess, but I'm gonna say since 1993, when I used Excel to organize text-based data for my church's ministry program.  What is that, 18 years now? Wow.</t>
  </si>
  <si>
    <t>Started using Lotus 1-2-3 and Quatro Pro in 1991, while I was in college.  I acutally had classes which used one of those two programs extensively.  For one, we had to write a fairly extensive Macro.  When I first came to my present job I was using Lotus 1-2-3, and switched to Excel in or around 2000 or so.  I've been using some spreadsheet software of some type for 20 years.</t>
  </si>
  <si>
    <t>I am 6 years old in terms of excel usage.</t>
  </si>
  <si>
    <t>I learned about it a little in 1999, but actually started using it 2002; so 9 yrs</t>
  </si>
  <si>
    <t>Hi Chandoo!
I've been using Excel for five years</t>
  </si>
  <si>
    <t>I have vague memories of learning "Excel" in high school in 1993 - we were using Microsoft Works, with its simple spreadsheet and early version of Word. My dad installed Office 95 when it came out, and I started using Excel then to make simple lists of songs on my cassette tapes. So depending on how you count, I'm 17 or 14-ish.</t>
  </si>
  <si>
    <t>I started using Excel in 1995, so 16 years.</t>
  </si>
  <si>
    <t>8 years for Excel, 20 years for Lotus, 4 years for Viscalc before that~!</t>
  </si>
  <si>
    <t>I have been using Excel since it was first released ---? 1985
Lotus 123 before that since it was first released----???
Multiplan before that and 
VisiCalc before that.
I probably should get a life.</t>
  </si>
  <si>
    <t>I have been using Excel since 1993 -- doing large-scale stochastic model and using Excel for results -- almost no longer a wild teenager!!</t>
  </si>
  <si>
    <t>Used Lotus 1-2-3 until 1990, and Excel ever since.  I guess that would be about 21 years. Damn!</t>
  </si>
  <si>
    <t>6 years
My current job is so heavily inundated with Excel that in the first few weeks I was having dreams of Excel spreadsheets almost every night.... rows and columns, rows and columns..... has this ever happened to anyone else??</t>
  </si>
  <si>
    <t>I used every major version of Excel since the first version on the Mac in 1985.  26+ years.  I used Lotus 1-2-3 prior to that... :-)
Haseen</t>
  </si>
  <si>
    <t>i built a payroll template in Excel version 2.05 shortly after Windows came out with it 1987. So that makes it 24 years for me.</t>
  </si>
  <si>
    <t>I started with Lotus 123,  before Excel was around, so I started using Excel a couple years after it arrived on the business scene.  I'm sorry I don't know exactly when that was, but I would guess at least 12 years.</t>
  </si>
  <si>
    <t>After Visicalc, Supercalc, Lotus 1-2-3 and many other programs which names I don't remember, I started to use Excel around 1987 or so, which means my Excel age is approx 24. Ouch!</t>
  </si>
  <si>
    <t>2 yrs</t>
  </si>
  <si>
    <t>2 1/2 years I suppose. Started using Excel when I started working, which would be in August 2008.</t>
  </si>
  <si>
    <t>I think 1985 but it might have been 1986. I wanted Excel chiefly to make charts, and it resembledMS Chart for Mac quite a lot. Presumably it came on a 128 K disk on which you had the Mac OS and were supposed to save data.</t>
  </si>
  <si>
    <t>My first application is the making of chart of SPC in Excel in my first job in Quality Area. 
Mi excel knowledge is since Excel 95 started in 1996
so 14 years</t>
  </si>
  <si>
    <t>Since 2001. Almost 10 years</t>
  </si>
  <si>
    <t>I'm 5 excel years old!</t>
  </si>
  <si>
    <t>Been using and supporting Excel since the 97 version!</t>
  </si>
  <si>
    <t>My excel age is 7 years</t>
  </si>
  <si>
    <t>I started in 1988 on the Mac as a way of helping my brother catalog his baseball card collection.  I started using Excel on Windows in 1991.  So, I guess it has been 23 years now.  I've also been using a lot of other spreadsheet programs during that time, depending on the applications.</t>
  </si>
  <si>
    <t>I am using MS Excel since my Diploma early experiments, that was I guess since 2000. So its almost 11 years.. :)</t>
  </si>
  <si>
    <t>my excel age is 7 yrs</t>
  </si>
  <si>
    <t>I started usin Excel in 1989 so that's 22 years</t>
  </si>
  <si>
    <t>I switched over from Lotus 1-2-3 in 1999, so my Excel age is 12</t>
  </si>
  <si>
    <t>I took an Intermediate Excel 7.0 class on 10/7/1998. I was using it prior to the class but wanted more technical information.
Based on the date of my certificate, 4510 days. 12.3 years.
Steve</t>
  </si>
  <si>
    <t>I've been using Excel since 1995, which would make it 16 years.  Prior to that, I used Borland's Quattro.</t>
  </si>
  <si>
    <t>Like Daniel Ferry, tried it on a Mac to help a musician/business owner 'set up his books" back in 1985.  Hated it since as a Lotus 1-2-3 user, the cross-over just didn't seem to make sense.
Then full immersion in 1987 via a PC purchase with Windows software.  Have been a "very good user' for a long - in Corporate America, consulting, and personal applications.
So, gray beard here of 24-26 years.  And been a PHD/Chandoo subscriber for about 1 1/2 years.
Chandoo, his colleagues, and everyone here have shown and taught some superb, creative applications.  I greatly appreciated the well-explained techniques and "cool" programs from all of you!  Bravo!  (Just used one this morning.)</t>
  </si>
  <si>
    <t>1998; 13 years</t>
  </si>
  <si>
    <t>I started using Excel at the beginning of 1998, having used Lotus-123 before that, thus. I have been using Excel 13 yrs.</t>
  </si>
  <si>
    <t>8 years, started with a course in college where we had to decipher formulas from a powerpoint presentation in front of all our classmates as a test!</t>
  </si>
  <si>
    <t>Was using Supercalc in 1982 and moved to Excel in 1987,so, 24 years or so. and I'm still learning from the likes of young whippersnappers like Chandoo :-)</t>
  </si>
  <si>
    <t>Since 1995...or 16 years...whew!</t>
  </si>
  <si>
    <t>I am 12 years oXLd</t>
  </si>
  <si>
    <t>I have been using excel almost 10 yrs.</t>
  </si>
  <si>
    <t>Since 1987 when it became available for the pc.</t>
  </si>
  <si>
    <t>I can remember when Windows was REALLY clunky - the improvements wish list is still there, but Windows and Office have become MUCH better - even SQL Server is getting a lot better.  Looking back at the earlier days, it's like a time-warp to where we are now.  Cloud computing?!?  We were lucky to have a 10Base-2 coax cable connected to our PC so we can use a server in the next room.  Internet?!?!...  Never would have thought...</t>
  </si>
  <si>
    <t>1991, 20 yrs</t>
  </si>
  <si>
    <t>I've been using it since 1998 when I started my first job.  So I've been using it for 13 years.</t>
  </si>
  <si>
    <t>Learnt a long time ago back in college.  didn't get much chance or heavy or serious use until 1996.  On and off counting only years of serious usage would be 15.</t>
  </si>
  <si>
    <t>I'm 13 this year.</t>
  </si>
  <si>
    <t>since 2005. 6 years now. i have never expected my Excel skills to excel so fast over the period. and it has taken my career very far. who needs college when u have excel? lol.</t>
  </si>
  <si>
    <t>i started using the Excel extensively during my first job for control valve sizing calculations in the year 2008. After joining Masters, I am now fond of using this appln for solving all my tech calculations in the assignments and data analysis of my experimental details. When it comes to automating the repeatative jobs, I love using VBA in excel. Recently I explored this (2010) and rewarding more benefits to me...! 
So my excel age is 2 years.</t>
  </si>
  <si>
    <t>Used Excel moderately since 1996 ~15 years and have been a heavy user for the past 4 years. It is amazing as the more you learn, you realize that there is EVEN more out there! thank you for providing some wonderful insights...Viswanath</t>
  </si>
  <si>
    <t>I've been using excel since 2006 :-)</t>
  </si>
  <si>
    <t>I'm 51 years old but a newbie at Excel or any program, I'm starting to use Excel now because I have decided to go back to school in Management and I have to learn the latest business programs out there. This is the way I found out about your web site Chandoo, by a threaded discussion in class and I think it is amazing, in a weeks' time I have learned so much.
Thanks, Juan Carrasquillo</t>
  </si>
  <si>
    <t>I am 14years old in Excel years.</t>
  </si>
  <si>
    <t>About 20 years now. I used Lotus 1-2-3 before that and VisiCalc before that so I have been exposed to spreadsheets for about 30 years. (Yes--I am older than dirt!)</t>
  </si>
  <si>
    <t>I am 16 excel years old... started using excel 4 in 1995 
before that lotus notes from about 1990 and a stint with quattro pro before excel!
I am nearly 37!
my excel masterpiece came in 1998 when I designed a bowling league template so I could be the commissioner if needed.   I look back at that document still, and realize what a hack I was compared to today!</t>
  </si>
  <si>
    <t>I started with MS excel in 1989
but before that was using Lotus 123 from 1987.</t>
  </si>
  <si>
    <t>I have been using Excel since 1990 - 21 Years!</t>
  </si>
  <si>
    <t>Started in Jan 2008
3 years</t>
  </si>
  <si>
    <t>It's about 15 years, but thanks to you I have realized that it would be better to start from the beginning :)</t>
  </si>
  <si>
    <t>Since 1998</t>
  </si>
  <si>
    <t>Since it came out - but it was called Lotus 123</t>
  </si>
  <si>
    <t>I've been using Excel since MS Office 4.0, 1994.
So, it is been 17 years.</t>
  </si>
  <si>
    <t>Since 1990, before that Lotus 123, and before that Visicalc (since 1983).</t>
  </si>
  <si>
    <t>I am using it since 1996 i.e. 15 years.
Initially it was only for tables and few charts.
But started using more intensively about 4 years back and nowadays use lot of formulae and pivot tables.</t>
  </si>
  <si>
    <t>Started in '86 with Framework (Ashton Tate), Symphony, Lotus 1-2-3, and then somewhere in '92 Excel, so I'm still a teenager 19 :-)</t>
  </si>
  <si>
    <t>8 years but very moderate use and that too of very basic functions</t>
  </si>
  <si>
    <t>10 Years</t>
  </si>
  <si>
    <t>Since 1994 - 17 years(ish!)</t>
  </si>
  <si>
    <t>I've been using Excel since 1990.  So, nearly 21 years.</t>
  </si>
  <si>
    <t>Hi...
I am using excel since 2009
2 years</t>
  </si>
  <si>
    <t>I started with Visicalc in about 1983 (on a Kaypro luggable with the OS on a floppy, no HD)- so about 28 years on spreadsheets. One of my first applications was to simulate a valuation model that ran on a Mainframe - I used the Divide and Conquer technique. We were able to run WhatIf questions and challenge the other side in Court. My client won a $3million settlement and I charged $2000 for 2 days work. So it's not what functions you can use, it's what you can do with it in the real world that counts.</t>
  </si>
  <si>
    <t>First introduced to Excel 95 during High School in 1995 - 16 years ago</t>
  </si>
  <si>
    <t>I learnt Excel long time back. But got serious when I started excel for accounting my personal expenses in 2003. I am a steady user from then on.
My excel age is 8 years.</t>
  </si>
  <si>
    <t>21 years old</t>
  </si>
  <si>
    <t>I've been using Excel since 1990, I think, about 21 years and I used Lotus about 2 or 3 years before that. Now I feel old...</t>
  </si>
  <si>
    <t>Hey Chandoo, 
I started using Excel sometime from1999-2000, so it has been 11-12 years, I started using it to make graphs for my experimental data and results, tabulating them, calculations. 
I am much older in terms of Excel age compared to many others and you too, but in terms of knowledge, I am still in playschool.</t>
  </si>
  <si>
    <t>The first time I had ever heard of a spreadsheet was Lotus 123 ... that was back in the early 90's ... so I would have to say that I started using Excel around '94 ... not extensively, but for keeping track of things like how far and how long I had run ... and other exercises ...</t>
  </si>
  <si>
    <t>I am a 12 excel-year-old and turned quite good in it as it is ESSENTIAL for my work. Near awesome but I wish my VBA was good.
Could you recommend good VBA sites btw?
Have a wonderful weekend all!</t>
  </si>
  <si>
    <t>After Lotus from 1983, I guess I started Excek in maybe 1988 so that's 22 years.</t>
  </si>
  <si>
    <t>Probably started using Excel about 1993 and then more or less every day since about 1995 when I took on job of treasuer for a local society, I retuired from that task 5 years ago but still use Excel for all sorts of projects including art: and I am still learning new tricks - thanks Chandoo. 
Before Excel I had been using Minitab and  SPSSX on a university mainframe. 
So my Excel age is about 18.
je^^2f</t>
  </si>
  <si>
    <t>22 years...first on a Mac at work, then on Windows when few had it. It came with a runtime version of Windows 286 just to be able to use Excel!</t>
  </si>
  <si>
    <t>Actually a bit difficult to remember.
The first spreadsheet program that I used was Multiplan in 1981.  I used Lotus 1-2-3 in the early 1990's.  I think I started using Excel around 1995.</t>
  </si>
  <si>
    <t>Now I feel really old! The first time I used used Excel was 1988 on an Apple Mac.
Macro4 was wonderful, later on I think excel 5 had Macro4 and VBA.</t>
  </si>
  <si>
    <t>I gradually migrated from Lotus 123 and QuattroPro from at least 1992. That makes my Excel age about .... a grandfather of 19 (at least)</t>
  </si>
  <si>
    <t>I have been using Excel since 1995 but didn't really enjoy it till about three years ago. Now I just love it. So I would be 16.</t>
  </si>
  <si>
    <t>Hi Chandoo, 
Been using since year 2004, so its 7+ yrs!
but doing great now with daily tips from Chandoo's!</t>
  </si>
  <si>
    <t>Since 1994 - so 17 years. I took the Microsoft exam 052 Developing Applications with MicrosoftÂ® Excel 5.0 Using Visual BasicÂ® for Applications in May 1995.</t>
  </si>
  <si>
    <t>Quatro Pro 1991-1994. Excel 1994 to present (16 yrs).</t>
  </si>
  <si>
    <t>I started using spreadsheets @ 8 years ago, but most of my usage has been on OpenOffice and now LibreOffice, with a begrudging use of Excel.</t>
  </si>
  <si>
    <t>I started with 123, then Quattro Pro.  All togther around 16 years</t>
  </si>
  <si>
    <t>I remember, and used the very first version, not that I can easily remember that far back. As Excel has just had its 25th birthday, I guess that makes me 25.</t>
  </si>
  <si>
    <t>1991-1994 QuatroPro
1994-pressent (17 yrs)</t>
  </si>
  <si>
    <t>I used Lotus 1-2-3 in the early 1990?s. I think I started using Excel around 1997.</t>
  </si>
  <si>
    <t>I've been using Microsoft spreadsheet software since Multiplan.  I guess my Excel age would only be 24 years, since V2.  Also used Lotus 123 and Quotro Pro.</t>
  </si>
  <si>
    <t>started with an Excel 97 One Step at a Time book.  That makes me 14.  Funny though.  I stayed a a baby for the first several years and then took a growth spurt over the last 6 yrs when I started teaching it.  Better now than I've ever been. but I could be better.
rk</t>
  </si>
  <si>
    <t>In mid-1988 at university so my excel age, 22 (going on 23), is only one less than Excel's excel age.  I used it at university in my hydrology subject during a civil engineering degree to track stormwater through an urban system.  Prior to that I had used Lotus 123 and I remember being a bit freaked out by the graphical interface.  I went back to using Lotus once I started work (that's what the company had) and came back to Excel some years later.  I'm now a maths teacher and use it all the time in my teaching, administration and for data analysis for my school.</t>
  </si>
  <si>
    <t>Hi Chandoo,
As far i remember, the first time i use a spreadsheet was october 1986 with visicalc.
then i use Multiplan and Framework with Fred language(Ashon Tate)
i don't remember EXCEL 3 but i'm sure of EXCEL 4 in 1992
though it' s 12 years I professonnally use EXCEL
I'm now retired but i often continue to use EXCEL 
i.e. almost 19 years Excel as my good companion !!!
;o)))</t>
  </si>
  <si>
    <t>15 years, 1996</t>
  </si>
  <si>
    <t>I have been using Excel for 8 yrs now</t>
  </si>
  <si>
    <t>Hi Chandoo
I am a teenager 17 years when windows95 launched...... Before that DOS</t>
  </si>
  <si>
    <t>I guess I'm around 20 with Excel.   Started with visicalc on the old Atari home computer, but moved into Excel sometime before '92.  That's when I was too cheap to buy Quicken, so I wrote my own checkbook program with account, categories and budgets in Excel.   I learned array formulas during that project and kept at them for at least 5 years before I learned that sumif even existed!
Great website.  I've recommended to several other excel geeks.</t>
  </si>
  <si>
    <t>19 years</t>
  </si>
  <si>
    <t>since 2004</t>
  </si>
  <si>
    <t>I first using a "Spreadsheet" on a radio shack  TRS 80 in 1978 and then when I got a PC I used Lotus then MS Excel in the late 1980s . Been learning ever since.</t>
  </si>
  <si>
    <t>Started with Visicalc back in 1981 or 1982.  Then various versions of 123.  Then a thing called SmartWare.  Then Excel in 1996.  So that would be about 14 years for Excel.</t>
  </si>
  <si>
    <t>I have been using excel since 1998..</t>
  </si>
  <si>
    <t>17 years.  I was working at Atlantic Richfield in Brisbane  and we were forced to change from Lotus123 and one of those mainframe spreadsheet programmes might have been Visicalc.  I thought at the time who would bother with macros anymore as it does everything that you used to write or record macros for in 123.</t>
  </si>
  <si>
    <t>5 Years for me!</t>
  </si>
  <si>
    <t>Hi,
I started way back in 1980 using MS Multiplan, then progressed to Lotus 123 before switching to Excel. Must have been about 1990, about 20 years, far too long for me to remember!</t>
  </si>
  <si>
    <t>Right from 1997 when Excel 97 was introduced..... so it means for 14 years.</t>
  </si>
  <si>
    <t>Since '93 - 18 years</t>
  </si>
  <si>
    <t>I being using excel for 25 years, lotus 123 before that, am still learning new tricks in excel all the time.</t>
  </si>
  <si>
    <t>I'm about 6 months old. I'm almost 40, and if I could go back in time I would have minored in Excel. All the data in the world isn't worth a damn if you can't organize it, extract useful information from it, and most importantly present it effectively.
Excel has to be one of the most powerful tools availablel</t>
  </si>
  <si>
    <t>~ 3 years</t>
  </si>
  <si>
    <t>I am using Excel since 2003, so 8 years!</t>
  </si>
  <si>
    <t>I am using excel since September 2000 but just this January 2011 I knew that excel can do many possibilities and am thankful with Chandoo for providing tips.  It is almost 11 years am using excel.</t>
  </si>
  <si>
    <t>Since 1998.</t>
  </si>
  <si>
    <t>Hi Chandoo,
My excel age is 12 years.
Maybe you want to see how many people read your news letters and come back to take part in the survey :)
All the best and keep sharing more information.
Thanks
Saurabh</t>
  </si>
  <si>
    <t>I am using Excel since 2000, so I am 10 years old</t>
  </si>
  <si>
    <t>I am using Excel since 1994. Well, I started first with Lotus 123 then moved to Excel. Don't remember when switched over from Lotus123.</t>
  </si>
  <si>
    <t>since 2004 = 7 years.
@ "Yard : Chandoo, why do you choose to extract data from the comments rather than set up a dedicated poll?"
I am hoping he will come up with some thing for auto scanning of these comments and extracting the values :D</t>
  </si>
  <si>
    <t>5 years</t>
  </si>
  <si>
    <t>From oct - 2006
so it is 4 year 4 month old</t>
  </si>
  <si>
    <t>I am 7 excel years old.</t>
  </si>
  <si>
    <t>8 years</t>
  </si>
  <si>
    <t>Since 1994 ... how cow, thats almost 17yrs now!!!  I remember for many years my professors bashing Microsoft and Excel stating that Microsoft did not invent spreadsheets and is hence not an innovative company.  However, they forgot the whole marketing angle.  In Excel's case, it doesn't matter who invented spreadsheets, its the one who markets and innovates over it and thereby dominates the market that eventually wins.  IMHO, Excel is KING!!!</t>
  </si>
  <si>
    <t>I started off with Lotus 1-2-3 and have been using Excel since its v3.1 days; do not remember the year.  Could it be 1995-96?</t>
  </si>
  <si>
    <t>I am using excel for last 5 years.</t>
  </si>
  <si>
    <t>I am using excel since last 15 years</t>
  </si>
  <si>
    <t>Excel for about 6 or 7 years.. knew enough yo get around, learning more in-depth for my job!  Before that uses Lotus 123 and Quatro Pro both for DOS :-)</t>
  </si>
  <si>
    <t>I was using Lotus 123 and then migrated to EXCEL. I think it was EXCEL-3 when I started.
But so far I have not used its full funtionality.</t>
  </si>
  <si>
    <t>I began using in 1990. Version 1 for Dos.
Geez I am old!
21 years and getting better every day.</t>
  </si>
  <si>
    <t>i am 6 year old</t>
  </si>
  <si>
    <t>I would think 21 years - i started using it at University in 1990.</t>
  </si>
  <si>
    <t>Since 1994 I think...my first use was for a printed list because of cells and borders it has, it was easier to use than Word :-) after that I realised formulas and so on...the most useful application MS have ever made.</t>
  </si>
  <si>
    <t>I am 9 years old in using excel.</t>
  </si>
  <si>
    <t>i am using exces since 2002  , 8 years</t>
  </si>
  <si>
    <t>Hello Chandoooooo,
My excel age is 13....but still i consider my self as amateur...</t>
  </si>
  <si>
    <t>Hi,
I started using Excel in 2003 for data entry of Market Research forms. So I would be 7 and half years old. Still a toddler... :)</t>
  </si>
  <si>
    <t>i am using exces since 2001</t>
  </si>
  <si>
    <t>I'm using EXCEL for 5 years now!</t>
  </si>
  <si>
    <t>started using it in 1998 - after seeing the stuff being given out by chandoo, feel that i have a long way to go...</t>
  </si>
  <si>
    <t>I have been using Excel since around 1993 when the company moved over from Lotus 123 although poorly</t>
  </si>
  <si>
    <t>Hi Chandoo,
oct 1993, so over 17 years now and never a dull moment ;-)</t>
  </si>
  <si>
    <t>almost 11 years</t>
  </si>
  <si>
    <t>From mid-2004, so its almost 6years....
Feeling blessed to launch at this gr8 blog of chandoo......</t>
  </si>
  <si>
    <t>aw crumbs, about 1988 too... had to teach myself - I'm not a good student... but I've learned a lot over the years and really appreciate what you have done to help people - I often refer people to your site.</t>
  </si>
  <si>
    <t>Excel age c15 years after c8 years using Lotus 123. Application: Accounting in Manufacturing Industry. Keep up the good work Chandoo :)!</t>
  </si>
  <si>
    <t>I've been using excel since 2008...
So just 2 years Oldie.... :)</t>
  </si>
  <si>
    <t>Heloo All,
Here's my answer...
Ive been using excel since 4 years</t>
  </si>
  <si>
    <t>I've started with Multiplan in the mid 80s, then a bit of Lotus 123, then Excel 2, Excel 3 and Excel 4 from ca. 1989 for a few years. Used to be pretty good at XLM macros. Career shifts omitted Excel for quite a while and I missed the shift to VBA. Then a family/maternity break from all things computer for a few years. Re-discovered Excel as a business tool ca. 2007.   
So, off and on, I've been working with Excel and its predecessors for a quarter of a century. Scary.</t>
  </si>
  <si>
    <t>Hi,
I have been using EXCEL since 2006. so it's 5 years now.</t>
  </si>
  <si>
    <t>I first used Excel in 2000 when I was 14 yrs old; used it off and on. Only since 2 years I have been using it like hell. :)  And since 2 years I am your regular visitor too :)</t>
  </si>
  <si>
    <t>Hello sir!
Well I am using Excel since 2005.</t>
  </si>
  <si>
    <t>Started with SuperCalc (anyone remember that?) in '89, followed by a few years with Lotus 123.  First started using Excel around '94, so I suppose I'm 16 - after a very long gestation!</t>
  </si>
  <si>
    <t>I have been using excel for 2 years now</t>
  </si>
  <si>
    <t>Since 1995...with Excel 95. So that 16 years...</t>
  </si>
  <si>
    <t>5 yrs</t>
  </si>
  <si>
    <t>Since 1993... 18 years.  I guess I'm legal!</t>
  </si>
  <si>
    <t>5 years.......</t>
  </si>
  <si>
    <t>I have been using excel for about 6 yrs now</t>
  </si>
  <si>
    <t>11 years</t>
  </si>
  <si>
    <t>25 years. Moved on from Multiplan on the Mac to Excel on the Mac Plus. Most business people were using Lotus 123 and WordPerfect on PCs and wondered why Macs used Excel, Word and a mouse with a GUI interface, small floppies and a hard drive!</t>
  </si>
  <si>
    <t>I've been an occasional user since about 1994, but I reckon I've learned more in the last year than in the previous 16. Thanks Chandoo!</t>
  </si>
  <si>
    <t>My Excel age is 4 Years</t>
  </si>
  <si>
    <t>21 years. Used it during Uni days till now.</t>
  </si>
  <si>
    <t>Hi,
I have been using Excel since the mid 90's. Before Exel, I used Lotus 123 (since 1985), Quatro and Quatro Pro (early 90's).
Keep up your GREAT WORK!"
Regards
Jose Lourenco (Portugal)</t>
  </si>
  <si>
    <t>My Excel age is 23 yrs.  A bit of Lotus 123 too. Then off and on with Excel. Do read alot from excel tips web pages and practice on samples and example provided including macros.</t>
  </si>
  <si>
    <t>About 5 yrs now</t>
  </si>
  <si>
    <t>I've been using Excel since 2006. 
Keep up your Fabulous Work, XLDude !!</t>
  </si>
  <si>
    <t>2 years old</t>
  </si>
  <si>
    <t>Hi Dr.
I'm Using excel since 1995 son my Excel age is 16 years old..!!
from 1 to 10 my skill in Excel its 5... 
Greetings.
Stalin.</t>
  </si>
  <si>
    <t>&amp;gt; 20 yrs</t>
  </si>
  <si>
    <t>I played around with Lotus 123 and then Excel but actually started using it at work since 1998, so I guess my Excel age would be 12 years.</t>
  </si>
  <si>
    <t>5 years.</t>
  </si>
  <si>
    <t>4.5 years</t>
  </si>
  <si>
    <t>5 years mostly on the financial functions  but the last few months thanks to Chandoo  moving up the ladder :)</t>
  </si>
  <si>
    <t>I have been using Excel since 1998. 13 years.  Before that I was exposed to spreadsheets with Lotus 123, and the granddaddy of them all VisiCalc.</t>
  </si>
  <si>
    <t>I am of your Excel Age..8 years old !!</t>
  </si>
  <si>
    <t>Since I started my current job 14 years ago, although the first 2 years it was very little and the 5 years after that were spent just entering data into spreadsheets, at a rate that left very little time or energy for learning anything else... (If only I knew then what I know now!)</t>
  </si>
  <si>
    <t>since 1999. I am 13 excel yrs old</t>
  </si>
  <si>
    <t>First started with Quatro Pro in 94.  Very basic uses during college and teaching.  Started using Excel as an analyst in 2004, and live in it now.  So, I guess I'm 7 Excel years old, and 17 spreadsheet years old.</t>
  </si>
  <si>
    <t>13 years, since Office 97. Wow!</t>
  </si>
  <si>
    <t>Been 13+ year, now... as many others, went from Lotus (I do miss the simple macros that were available...:-)
"USED" to think I was a "7.5-8" in Excel...before I started following your blog-site... now, know I'm only a 4-5'er...:-)  but LOVE your site and your easy manner... will be taking your School as soon as money is available...</t>
  </si>
  <si>
    <t>Been using Excel since 1990 (21 yrs). Started using macros in 1995 first at work then at home to take care of all our finances (including check balancing, income tax, and retirement investments). As much as I know, am in awe of you MVPs.</t>
  </si>
  <si>
    <t>4 excel years young</t>
  </si>
  <si>
    <t>17 years. Used Lotus and Visicalc before that. Remember using WYSIWYG to view formatting before printing. Experimenting with Business Objects-WebI but too many limitations to give up Excel graphing.</t>
  </si>
  <si>
    <t>Since around 1996... actually I started with Lotus 123( old school right?)... so that would make me 15 excel years old.</t>
  </si>
  <si>
    <t>I remember multiplan, supercalc and visicalc in 1982.  Then Lotus 123 and SMART.  If I remember correctly, I went to Excel in 1998 when I started using my first Windows based computer.  So, almost 23 years.</t>
  </si>
  <si>
    <t>Have been using Excel since 2000, so 10 years and a bit.</t>
  </si>
  <si>
    <t>Multiplan way back when (1980ish?).
Then briefly with Visicalc.
Then the breakthrough with Supercalc on an Osborne 1! Very challenging to see very many columns/rows on that 6"  (or was it 4"?) garish green screen. (1980?)
Migrated with Supercalc from CPM to CPM86 to DOS to Windows.
Avoided Lotus 123, but finally succumbed to the extraordinary formatting capabilities of Excel in around 1990.
So, long way around to 21 excel years (but 31 spreadsheet years)</t>
  </si>
  <si>
    <t>hi,,, i had 10 years of excel work experience.I had been fiddling around with it more from excel 2000...</t>
  </si>
  <si>
    <t>~18 - 19 years, from Excel 4.  Looking back have learned and endured a lot and realize there is a lot more to learn.</t>
  </si>
  <si>
    <t>As I remember, I have been using it since 1995 or 1997, when it was first introduced.
Before that I was using Lotus, but I have never looked back ever since.</t>
  </si>
  <si>
    <t>1988, 23 years.</t>
  </si>
  <si>
    <t>I moved from a highly customized Apple //e to a DOS machine in 1993.  I had limited experience with spreadsheets and had to learn Excel when I changed jobs where our production scheduling was tracked and predicted in Excel.
Once I became familiar with it, I started to play around with vba and struggled at first, but after finding John Walkenbach's wonderful book 'Power Programming with VBA' I was off and running.  What was once four simple old style macros turned in to an entire application and over 4,000 lines of code used to run virtually every aspect of our business from Excel.
I find many interesting and useful ideas and tips here at chandoo.org.  Thanks for the great work.</t>
  </si>
  <si>
    <t>Since 2000.
Prior to that, Lotus 123.</t>
  </si>
  <si>
    <t>Been using Excel for over 10 years.
However, I have only been awesome for the last two years :-)
Thanks Chandoo!</t>
  </si>
  <si>
    <t>1995 in college. I remember when Office 97 came out, they expanded the amount of menu bars so much that there was hardly any screen real-estate left over for the excel grid!! Towards the end of my engineering college education in 2000, i'd become a power user with graphing and some macros. Excel 2000 was my favorite upgrade because they really cleaned up and fixed many things. 2007 brought another set of needed fixes and updates!
My knowledge expanded in my engineering and then financial careers to this day. ...and yet i've never been able to find effective uses for pivot tables that index-match combos can't do better.</t>
  </si>
  <si>
    <t>hi Chandoo ,,,
Closely 3 years old
but very intrested since 1 years...
many regards
Istiyak</t>
  </si>
  <si>
    <t>16 years. Never got interested in advanced formulas until friends created an excel sheet connected to Solidworks. That inspired me to create an excel blog.</t>
  </si>
  <si>
    <t>Since 1996, just about 15 years so far.  Became really well-versed with functions other than SUM only by 1999.</t>
  </si>
  <si>
    <t>Using Excel since 1998 - the first time I'd learned to switch on the computer as well :) 13 years young this year!</t>
  </si>
  <si>
    <t>Using Excel superficially since 1995, but using it for almost everything since 2006. So I wold say I am 5 years old.</t>
  </si>
  <si>
    <t>using Excel from mid 1999, used Lotus-123 before that.</t>
  </si>
  <si>
    <t>7 Years</t>
  </si>
  <si>
    <t>I'm using Excel since 1994 - so it's 17 years now</t>
  </si>
  <si>
    <t>Lotus 123 from 1996 = I am 14 years old</t>
  </si>
  <si>
    <t>My Excel is 7 years</t>
  </si>
  <si>
    <t>Using it since 2005... I guess that should be 6 years completed and running on 7.</t>
  </si>
  <si>
    <t>I am using Excel since 2006.</t>
  </si>
  <si>
    <t>My excel age is 5 years</t>
  </si>
  <si>
    <t>I have been using excel for about 10 years now, both on mac and windows. Im a true mac fan but windows beats the mac hands down as the active X controls open up deeper functions.</t>
  </si>
  <si>
    <t>My Excel Life				
Todays' Date                         Commencement		
                                                      Date
14/02/2011         minus	  1/07/2002       equals      3150    Days
        	                                                                or       8.62     Years</t>
  </si>
  <si>
    <t>I started with Lotus123, after LotusSmartSuit, after MsOffice93, after MsOffice97, after MsOffice2000, after Msoffice2003, after MsOffice2007 and now using MsOffice2010. And also using StarOffice8. I am working in a Public Sector General Insurance Company.  I am feeling proud because in my office I am the one amongst excel familiars, even though I know little than others (Other than my office).  I started using excel (either Lotus 123 nor MsOffice..) from 1993 onwards.  So my age in excel is 18 years.</t>
  </si>
  <si>
    <t>Started in January 2005, so 6 years.</t>
  </si>
  <si>
    <t>1996 - 15 years</t>
  </si>
  <si>
    <t>My Excel age is 4months</t>
  </si>
  <si>
    <t>Since 2006...</t>
  </si>
  <si>
    <t>13 years old. Started using Excel seriously way back in 1998. Before that I used to use Lotus 1-2-3 for spreadsheets. All I can say is that it has been an AMAZING journey till now!!</t>
  </si>
  <si>
    <t>I've been using Excel since 1999. So my excel age is 12. Have used Lotus123 before that.</t>
  </si>
  <si>
    <t>Iâ€™ve been using Excel since 2000 â€“  11 years.</t>
  </si>
  <si>
    <t>I met excel for the first time in 1989 when I graduated from Lotus123.</t>
  </si>
  <si>
    <t>Hmmmm... I fell in love with excel in December, 2006... so I am 4 years 3 months old.</t>
  </si>
  <si>
    <t>For me 2001, A Decade Old Now :)
Cheers !!!</t>
  </si>
  <si>
    <t>4 yrs, 2006</t>
  </si>
  <si>
    <t>8 years.....holy cow!!.. but i still remain as a beginner...pathetic ..:(</t>
  </si>
  <si>
    <t>lets see; started with Lotus 1992, then Quattro Pro then Excel  - so that makes me 19 years old :)</t>
  </si>
  <si>
    <t>Chandoo,
Since 1996...15 Years
~Vijay</t>
  </si>
  <si>
    <t>My excel experiance only 6 months.so guide me.</t>
  </si>
  <si>
    <t>I started using excel in 2003.
First I was not ready work for MIS dept from accounts because I was not sure about the MIS profile. For me excel is game and i like to play with it.....</t>
  </si>
  <si>
    <t>I am using Excel since March - April 1999. So, almost 12 years now.</t>
  </si>
  <si>
    <t>Ever since I first went to university, way back in 1988, so 23 years for me.</t>
  </si>
  <si>
    <t>I think it was 1992 for me - that makes me 19 in Excel years (or 133 in dog years!). Prior to that I used Lotus and Supercalc (1985).</t>
  </si>
  <si>
    <t>My excel age is 16 years. Prior to this, i was working on Lotus 123 spreadsheets monitoring the purchase and selling od shares.
I have learnt many excel functions from your site which is very useful to my function of working and i believe that there is no limit for learning.
Must appreciate the way you explain the functions with examples. Too good !!!!!!!!!</t>
  </si>
  <si>
    <t>Since May 2005 so my excel age is 6.5 years</t>
  </si>
  <si>
    <t>Am to Excel for last 2 years. so am just 2 yr old !!</t>
  </si>
  <si>
    <t>By using Lotus 1-2-3 prior, I'm a heavier user of Excel 2003 since 2002, means 9 years.</t>
  </si>
  <si>
    <t>16 years old!</t>
  </si>
  <si>
    <t>1993, and jumped right into VBA as well (the macro language predecessor that is)</t>
  </si>
  <si>
    <t>I started using Excel in 2001 but did not have much opportunity to work on formula and other ineteresting features. May be that I had a few subordinates who worked well on excel and hence did not evince much interes in learning the features. After my joining excel school, my skillsets have improved substantially and I contiune to learn through this forum and reading books on excel. Thanks a lot Chandoo for improving my skills.
Regards,
R. Raman</t>
  </si>
  <si>
    <t>Dear Chandoo,
First:  Thanks for all the Excellent tips and hints.
I started with early Lotus later on office 97, 2000, 2007, 2010
So I almost can't remember when I started using Excell.
Let's say: 18 years.</t>
  </si>
  <si>
    <t>I am 16 yrs old!</t>
  </si>
  <si>
    <t>I start using Excel since 1999. So I am 12 years old.</t>
  </si>
  <si>
    <t>Started with EXCEL in 1995, with a MAC - that was the platform my government was using at the time and I was a trainee then. That makes me sweet sixteen. 
Prior to that, my first exposure to spreadsheets was to ABILITY, a package of software that was sold in a bundle with AMSTRAD computers. That must have been 1988 or so. Funny thing, that AMSTRAD is still in my teenage room, next to the porn mags, the high school books and the ROTRING pens, all pretty much useless by now...</t>
  </si>
  <si>
    <t>used lotus1-2-3 till 1990 and then used or underused excel thereafter , so basically 22 yrs of excel age physically , rebirth since feb 2011 after joining excel school.
keep up the good work, friend......!</t>
  </si>
  <si>
    <t>The first time I used excel was in 2006 for my MBA. But 100% dedication started not before 2009 when I actually started using it professionally. So I can say I am 2 years old in excel :-)</t>
  </si>
  <si>
    <t>I've been using Excel since 1994, which makes me around 17 years old in Excel terms.  Quite an awkward age, if I remember correctly.</t>
  </si>
  <si>
    <t>I've been using Excel since 1995 so I'm 16 years old, hehehe. I'm really proud of that and I want to keep using it for years.</t>
  </si>
  <si>
    <t>I'm a baby... not quite a year.  I still have a lot to learn so I can stop crawling and work up to a run.</t>
  </si>
  <si>
    <t>Visicalc in 1984  (64k memory, 2 MB hard drive, 5,000 dollar machine)
Lotus 123 in 1986 (128k memory, 10 MB hard drive 3,000 dollar machine)
Excel (hated leaving Lotus due to the keyboard macros which were extremely useful) partially in 1989 then fully into Excel after replacing 123 automated worksheets in 1992.</t>
  </si>
  <si>
    <t>From 2003 (8 yrs)</t>
  </si>
  <si>
    <t>I am six years old.  Even though my job does not require Excel, I learn it and helped my colleagues in preparing the pay bills.  Now I am not in that section, still I use Excel so not to forget whatever knowledge acquired in Excel.</t>
  </si>
  <si>
    <t>Well, I've started with Lotus 1-2-3 around 1987 (with DR-DOS - don't you remember this one). Switched to Excel 3 with Windows 3.1 around 1990, so I'm 21 years old.</t>
  </si>
  <si>
    <t>I've been using excel for 13 years.</t>
  </si>
  <si>
    <t>I've used excel since college but really only hardcore for the last 10 yrs.  15 yrs total. (although i do remember using it in Windows 3.1 (so that would have been about 17 or 18 yrs ago when i was just entering high school).</t>
  </si>
  <si>
    <t>14 years of EXCEL
10 years of 1-2-3</t>
  </si>
  <si>
    <t>serious user for the last 10 years, having grown substantially this last year with help from Chandoo and others. Basic user for 5+ years prior to that. Prior to that, basic Lotus user.</t>
  </si>
  <si>
    <t>started using MS Excel in 1995. However, never using it to it's potential.</t>
  </si>
  <si>
    <t>10 years.</t>
  </si>
  <si>
    <t>13 years (Excel 97)</t>
  </si>
  <si>
    <t>I am baby to just 3 yrs!</t>
  </si>
  <si>
    <t>I "used" Excel to make nicely formatted tables as far back as 1996 (even then, I liked it better than Word without even knowing what Excel was REALLY for...).  My actual use of Excel to do math and charts started in 1999, so I'll claim an Excel age =INT((TODAY()-DATEVALUE("01-01-1999"))/365), or 12 years.</t>
  </si>
  <si>
    <t>25 years at least.</t>
  </si>
  <si>
    <t>'if(birthday_years &amp;gt; Chandoo,old_timer,still_learning)  ... Looks like I'm still learning.</t>
  </si>
  <si>
    <t>Since 2001</t>
  </si>
  <si>
    <t>25.47123288 years (since 1985) and I used Multiplan before that! 
I must be very old or started very young!
Cheers!</t>
  </si>
  <si>
    <t>Just 2 years and still heavily dependent on training wheels !!!</t>
  </si>
  <si>
    <t>I'm 7 years old.</t>
  </si>
  <si>
    <t>Excel adventure started in 2005.</t>
  </si>
  <si>
    <t>I started with excel in 2007, so almost 4 tears old now :)</t>
  </si>
  <si>
    <t>I am using for 2 years</t>
  </si>
  <si>
    <t>As I am only 23 year old, about 3 years but more intensively now.</t>
  </si>
  <si>
    <t>Excel since 1992
Lotus 123 1988~1992
Logistix 1986
Multiplan 1985/86</t>
  </si>
  <si>
    <t>round about 17 years</t>
  </si>
  <si>
    <t>Excel usage?? hmmm 5yrs
infant stage: 2yrs 2006 to 2008 
Pro stage: 3yrs 2008-2011</t>
  </si>
  <si>
    <t>2002, so 9 years</t>
  </si>
  <si>
    <t>Since mid '90s so 15. But only as a pro for the last 5 or 6.</t>
  </si>
  <si>
    <t>oh 14 years old:(   one of my first jobs was converting Lotus123 files into .xls</t>
  </si>
  <si>
    <t>Nearly.. 5 ...... it was in my first job... i did know sinces 10 years.. but never used it at extremes as i do now...</t>
  </si>
  <si>
    <t>Using since 1998, my first job. so, 13 years</t>
  </si>
  <si>
    <t>5 years old, long way to go..</t>
  </si>
  <si>
    <t>last 4 years ....</t>
  </si>
  <si>
    <t>I have 19 years with Excel</t>
  </si>
  <si>
    <t>1996, so that's about 15 years</t>
  </si>
  <si>
    <t>Been using since 2007</t>
  </si>
  <si>
    <t>After a litte experience in Visicalc Im start using Lotus 1-2-3 in 1986 and Quatro Pro in 1990, Excel in 1993 = 17 years</t>
  </si>
  <si>
    <t>I am using MS Excel since 2008</t>
  </si>
  <si>
    <t>I am using excel since 1999</t>
  </si>
  <si>
    <t>Hi Chandoo,
I learnt excel (In training Institute) in 2000.  But started enjoying Excel from 2008.  Because, learning and working on same stuff is completely different.  So I would say my excel age is 2.5 years.</t>
  </si>
  <si>
    <t>I started with Microsoft Multiplan in 1987 or 1988, so 23 or 24 years. Yikes!</t>
  </si>
  <si>
    <t>My excel age is 10 years.</t>
  </si>
  <si>
    <t>Since 1990 when forced to by my job to move from Lotus 1-2-3.</t>
  </si>
  <si>
    <t>I started using Excel in 1997 during my final years in college. I only knew about charting then. Since our college professors no longer accept manual graphs for our lab work results, I was forced to learn doing graphs in Excel. It was only in 1999 when I really started making use of Excel formulas. It was amazing when I first learned how to write a formula (simple arithmetic actually), that I became obsessed with Excel. OR, AND, MOD, IFs and nested IFs were the first functions I learned. 
So, perhaps my Excel age really started in 1999. That's 12 years.</t>
  </si>
  <si>
    <t>I have started using in 2006, so it is nearly a 4 years now.</t>
  </si>
  <si>
    <t>In a very basic form for around 12 years using it for work 2 years</t>
  </si>
  <si>
    <t>Hi Chandu,
My Excel age is 14 years
Thanks &amp;amp; regards,
Manish</t>
  </si>
  <si>
    <t>First started learning Excel when I was in high school (1 year), then in earnest after I started college here, so, 11 years total.</t>
  </si>
  <si>
    <t>I am using excel since 2002.... excel age - 9yrs</t>
  </si>
  <si>
    <t>4
Just tell me since how many years you are using Excel? 
I feel If some one wants to answer in specific total usage years "#" should have been the answer, however if some one mentions "YYYY" then Chandoo will have to do formula based circus to get the answer for above question...i am sure Chandoo is going to put the survey data in an excel so as to know avg Excel Age of his audience..It is pleasure to work on reports when data is consistent :-)</t>
  </si>
  <si>
    <t>I started using Excel in autumn 2006 - so I just celebrated my 4.5 Birthday!</t>
  </si>
  <si>
    <t>I learned Excel in 1985 for my first job at what was then Bell Atlantic.   Excel used to be so much simpler and more basic than what it has become today.  
A couple of years ago, I started looking at Chandoo, MrExcel, Excelisfun, and similar sources, and was absolutely astounded y what people are getting out of the package today.  It is not only the increased functionality in the program, but the creativity people are using to get things that would normally be unthinkable.</t>
  </si>
  <si>
    <t>I have been using Excel from 1998 but never at the level that i have been exposed to on Chandoo.org</t>
  </si>
  <si>
    <t>8yrs</t>
  </si>
  <si>
    <t>18 yrs</t>
  </si>
  <si>
    <t>I've been using Excel since 2008, so I'm 4 =)!</t>
  </si>
  <si>
    <t>My first spreadsheet was Symphony in 1986. I switch to Excel in 1993 and cannot live without it. So Excel will stay with me for a lifetime</t>
  </si>
  <si>
    <t>My very first contact with Excel was when I was hired by Apple - as a student - to demonstrate the new Macintosh II and SE on a Belgian university campus, in November 1987 (if I remember well...). So my Excel age is between 23 and 24 years. Before Excel I was using Visicalc on a Tandy (Radio Shack) TRS-80 Model I. This probably makes me a dinosaur...</t>
  </si>
  <si>
    <t>3 mos. What that really means is that I look at it in exasperation more than I use it.</t>
  </si>
  <si>
    <t>I have been using excel from last 2 yrs...</t>
  </si>
  <si>
    <t>I am using from 2008, so my Excel age is 4 years</t>
  </si>
  <si>
    <t>For me 15 years!</t>
  </si>
  <si>
    <t>I've been abused by excel since 1995, but I was using supercalc before then. now getting into google docs</t>
  </si>
  <si>
    <t>Ctext</t>
  </si>
  <si>
    <t>Length</t>
  </si>
  <si>
    <t>word Length</t>
  </si>
  <si>
    <t>Min</t>
  </si>
  <si>
    <t>Median</t>
  </si>
  <si>
    <t>25 Percentile</t>
  </si>
  <si>
    <t>Average</t>
  </si>
  <si>
    <t>75 Percentile</t>
  </si>
  <si>
    <t>Max</t>
  </si>
  <si>
    <t>Age</t>
  </si>
  <si>
    <t>avg. words they say</t>
  </si>
  <si>
    <t>word Count</t>
  </si>
  <si>
    <t>people count</t>
  </si>
  <si>
    <t>Number of People</t>
  </si>
  <si>
    <t>year</t>
  </si>
  <si>
    <t>Mode</t>
  </si>
  <si>
    <t>Release Version</t>
  </si>
  <si>
    <t>First version of Excel</t>
  </si>
  <si>
    <t>Excel 2.0</t>
  </si>
  <si>
    <t>Excel 3.0</t>
  </si>
  <si>
    <t>Excel 4.0 for Windows 3.1</t>
  </si>
  <si>
    <t>Excel 5</t>
  </si>
  <si>
    <t>Excel 95</t>
  </si>
  <si>
    <t>Excel 97</t>
  </si>
  <si>
    <t>Excel 2000</t>
  </si>
  <si>
    <t>Office XP</t>
  </si>
  <si>
    <t>Excel 2003</t>
  </si>
  <si>
    <t>Excel 2007</t>
  </si>
  <si>
    <t>Excel 2010</t>
  </si>
  <si>
    <t>Dummy</t>
  </si>
  <si>
    <t>Excel 2010 Pre Release</t>
  </si>
  <si>
    <t>Age %ile</t>
  </si>
  <si>
    <t>number of words %ile</t>
  </si>
  <si>
    <t>gmail.com</t>
  </si>
  <si>
    <t>hotmail.com</t>
  </si>
  <si>
    <t>hotmail.co.uk</t>
  </si>
  <si>
    <t>yahoo.com</t>
  </si>
  <si>
    <t>yahoo.com.sg</t>
  </si>
  <si>
    <t>GMail.com</t>
  </si>
  <si>
    <t>gmail.edu</t>
  </si>
  <si>
    <t>yahoo.com.au</t>
  </si>
  <si>
    <t>yahoo.com.ph</t>
  </si>
  <si>
    <t>yahoo.co.in</t>
  </si>
  <si>
    <t>yahoo.fr</t>
  </si>
  <si>
    <t>yahoo.co.uk</t>
  </si>
  <si>
    <t>hotmail.de</t>
  </si>
  <si>
    <t>What is your Excel Age - Observations</t>
  </si>
  <si>
    <t>people %</t>
  </si>
  <si>
    <t>word %</t>
  </si>
</sst>
</file>

<file path=xl/styles.xml><?xml version="1.0" encoding="utf-8"?>
<styleSheet xmlns="http://schemas.openxmlformats.org/spreadsheetml/2006/main">
  <numFmts count="2">
    <numFmt numFmtId="164" formatCode="[$-409]d\-mmm\-yy;@"/>
    <numFmt numFmtId="165" formatCode="0.0"/>
  </numFmts>
  <fonts count="4">
    <font>
      <sz val="11"/>
      <color theme="1"/>
      <name val="Calibri"/>
      <family val="2"/>
      <scheme val="minor"/>
    </font>
    <font>
      <sz val="11"/>
      <color theme="1"/>
      <name val="Calibri"/>
      <family val="2"/>
      <scheme val="minor"/>
    </font>
    <font>
      <b/>
      <sz val="11"/>
      <color theme="1"/>
      <name val="Calibri"/>
      <family val="2"/>
      <scheme val="minor"/>
    </font>
    <font>
      <b/>
      <sz val="16"/>
      <color theme="4"/>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0" fillId="0" borderId="0" xfId="0" applyAlignment="1">
      <alignment horizontal="center"/>
    </xf>
    <xf numFmtId="0" fontId="0" fillId="0" borderId="0" xfId="0" applyAlignment="1"/>
    <xf numFmtId="0" fontId="0" fillId="0" borderId="1" xfId="0" applyBorder="1" applyAlignment="1">
      <alignment horizontal="center"/>
    </xf>
    <xf numFmtId="0" fontId="0" fillId="0" borderId="1" xfId="0" applyBorder="1"/>
    <xf numFmtId="164" fontId="0" fillId="0" borderId="1" xfId="0" applyNumberFormat="1" applyBorder="1"/>
    <xf numFmtId="9" fontId="0" fillId="0" borderId="1" xfId="1" applyFont="1" applyBorder="1" applyAlignment="1">
      <alignment horizontal="center"/>
    </xf>
    <xf numFmtId="0" fontId="0" fillId="0" borderId="1" xfId="0" applyBorder="1" applyAlignment="1"/>
    <xf numFmtId="165" fontId="0" fillId="0" borderId="1" xfId="0" applyNumberFormat="1" applyBorder="1" applyAlignment="1">
      <alignment horizontal="center"/>
    </xf>
    <xf numFmtId="2" fontId="0" fillId="0" borderId="1" xfId="0" applyNumberFormat="1" applyBorder="1" applyAlignment="1">
      <alignment horizontal="center"/>
    </xf>
    <xf numFmtId="165" fontId="0" fillId="0" borderId="1" xfId="0" applyNumberFormat="1" applyBorder="1"/>
    <xf numFmtId="0" fontId="2" fillId="2" borderId="1" xfId="0" applyFont="1" applyFill="1" applyBorder="1" applyAlignment="1">
      <alignment horizontal="center"/>
    </xf>
    <xf numFmtId="0" fontId="2" fillId="2" borderId="1" xfId="0" applyFont="1" applyFill="1" applyBorder="1"/>
    <xf numFmtId="9" fontId="0" fillId="0" borderId="0" xfId="1" applyFont="1"/>
    <xf numFmtId="0" fontId="0" fillId="0" borderId="0" xfId="0" applyFill="1"/>
    <xf numFmtId="0" fontId="3" fillId="3"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Number of People by Year of Start</a:t>
            </a:r>
          </a:p>
        </c:rich>
      </c:tx>
      <c:layout/>
    </c:title>
    <c:plotArea>
      <c:layout>
        <c:manualLayout>
          <c:layoutTarget val="inner"/>
          <c:xMode val="edge"/>
          <c:yMode val="edge"/>
          <c:x val="5.6186074301687899E-2"/>
          <c:y val="0.25042716535433074"/>
          <c:w val="0.91391451678296265"/>
          <c:h val="0.56020406824146973"/>
        </c:manualLayout>
      </c:layout>
      <c:barChart>
        <c:barDir val="col"/>
        <c:grouping val="clustered"/>
        <c:ser>
          <c:idx val="1"/>
          <c:order val="0"/>
          <c:tx>
            <c:strRef>
              <c:f>'data &amp; calcs'!$R$1</c:f>
              <c:strCache>
                <c:ptCount val="1"/>
                <c:pt idx="0">
                  <c:v>Number of People</c:v>
                </c:pt>
              </c:strCache>
            </c:strRef>
          </c:tx>
          <c:spPr>
            <a:solidFill>
              <a:schemeClr val="tx2">
                <a:lumMod val="60000"/>
                <a:lumOff val="40000"/>
              </a:schemeClr>
            </a:solidFill>
          </c:spPr>
          <c:dLbls>
            <c:dLbl>
              <c:idx val="2"/>
              <c:layout>
                <c:manualLayout>
                  <c:x val="-8.6720867208672243E-3"/>
                  <c:y val="0"/>
                </c:manualLayout>
              </c:layout>
              <c:tx>
                <c:strRef>
                  <c:f>'data &amp; calcs'!$T$4</c:f>
                  <c:strCache>
                    <c:ptCount val="1"/>
                    <c:pt idx="0">
                      <c:v>Excel 2010 Pre Release</c:v>
                    </c:pt>
                  </c:strCache>
                </c:strRef>
              </c:tx>
              <c:showVal val="1"/>
            </c:dLbl>
            <c:dLbl>
              <c:idx val="5"/>
              <c:layout/>
              <c:tx>
                <c:strRef>
                  <c:f>'data &amp; calcs'!$T$6</c:f>
                  <c:strCache>
                    <c:ptCount val="1"/>
                    <c:pt idx="0">
                      <c:v>Excel 2007</c:v>
                    </c:pt>
                  </c:strCache>
                </c:strRef>
              </c:tx>
              <c:showVal val="1"/>
            </c:dLbl>
            <c:dLbl>
              <c:idx val="8"/>
              <c:layout/>
              <c:tx>
                <c:strRef>
                  <c:f>'data &amp; calcs'!$T$10</c:f>
                  <c:strCache>
                    <c:ptCount val="1"/>
                    <c:pt idx="0">
                      <c:v>Excel 2003</c:v>
                    </c:pt>
                  </c:strCache>
                </c:strRef>
              </c:tx>
              <c:showVal val="1"/>
            </c:dLbl>
            <c:dLbl>
              <c:idx val="16"/>
              <c:layout>
                <c:manualLayout>
                  <c:x val="0"/>
                  <c:y val="-1.666666666666668E-2"/>
                </c:manualLayout>
              </c:layout>
              <c:tx>
                <c:strRef>
                  <c:f>'data &amp; calcs'!$T$18</c:f>
                  <c:strCache>
                    <c:ptCount val="1"/>
                    <c:pt idx="0">
                      <c:v>Excel 95</c:v>
                    </c:pt>
                  </c:strCache>
                </c:strRef>
              </c:tx>
              <c:showVal val="1"/>
            </c:dLbl>
            <c:dLbl>
              <c:idx val="18"/>
              <c:layout/>
              <c:tx>
                <c:strRef>
                  <c:f>'data &amp; calcs'!$T$20</c:f>
                  <c:strCache>
                    <c:ptCount val="1"/>
                    <c:pt idx="0">
                      <c:v>Excel 5</c:v>
                    </c:pt>
                  </c:strCache>
                </c:strRef>
              </c:tx>
              <c:showVal val="1"/>
            </c:dLbl>
            <c:dLbl>
              <c:idx val="21"/>
              <c:layout/>
              <c:tx>
                <c:strRef>
                  <c:f>'data &amp; calcs'!$T$23</c:f>
                  <c:strCache>
                    <c:ptCount val="1"/>
                    <c:pt idx="0">
                      <c:v>Excel 3.0</c:v>
                    </c:pt>
                  </c:strCache>
                </c:strRef>
              </c:tx>
              <c:showVal val="1"/>
            </c:dLbl>
            <c:dLbl>
              <c:idx val="24"/>
              <c:layout/>
              <c:tx>
                <c:strRef>
                  <c:f>'data &amp; calcs'!$T$26</c:f>
                  <c:strCache>
                    <c:ptCount val="1"/>
                    <c:pt idx="0">
                      <c:v>Excel 2.0</c:v>
                    </c:pt>
                  </c:strCache>
                </c:strRef>
              </c:tx>
              <c:showVal val="1"/>
            </c:dLbl>
            <c:delete val="1"/>
            <c:txPr>
              <a:bodyPr/>
              <a:lstStyle/>
              <a:p>
                <a:pPr>
                  <a:defRPr sz="900">
                    <a:solidFill>
                      <a:schemeClr val="tx1">
                        <a:lumMod val="50000"/>
                        <a:lumOff val="50000"/>
                      </a:schemeClr>
                    </a:solidFill>
                  </a:defRPr>
                </a:pPr>
                <a:endParaRPr lang="en-US"/>
              </a:p>
            </c:txPr>
          </c:dLbls>
          <c:cat>
            <c:numRef>
              <c:f>'data &amp; calcs'!$Q$2:$Q$28</c:f>
              <c:numCache>
                <c:formatCode>General</c:formatCode>
                <c:ptCount val="27"/>
                <c:pt idx="0">
                  <c:v>2010.5</c:v>
                </c:pt>
                <c:pt idx="1">
                  <c:v>2010</c:v>
                </c:pt>
                <c:pt idx="2">
                  <c:v>2009</c:v>
                </c:pt>
                <c:pt idx="3">
                  <c:v>2008</c:v>
                </c:pt>
                <c:pt idx="4">
                  <c:v>2007</c:v>
                </c:pt>
                <c:pt idx="5">
                  <c:v>2006</c:v>
                </c:pt>
                <c:pt idx="6">
                  <c:v>2005</c:v>
                </c:pt>
                <c:pt idx="7">
                  <c:v>2004</c:v>
                </c:pt>
                <c:pt idx="8">
                  <c:v>2003</c:v>
                </c:pt>
                <c:pt idx="9">
                  <c:v>2002</c:v>
                </c:pt>
                <c:pt idx="10">
                  <c:v>2001</c:v>
                </c:pt>
                <c:pt idx="11">
                  <c:v>2000</c:v>
                </c:pt>
                <c:pt idx="12">
                  <c:v>1999</c:v>
                </c:pt>
                <c:pt idx="13">
                  <c:v>1998</c:v>
                </c:pt>
                <c:pt idx="14">
                  <c:v>1997</c:v>
                </c:pt>
                <c:pt idx="15">
                  <c:v>1996</c:v>
                </c:pt>
                <c:pt idx="16">
                  <c:v>1995</c:v>
                </c:pt>
                <c:pt idx="17">
                  <c:v>1994</c:v>
                </c:pt>
                <c:pt idx="18">
                  <c:v>1993</c:v>
                </c:pt>
                <c:pt idx="19">
                  <c:v>1992</c:v>
                </c:pt>
                <c:pt idx="20">
                  <c:v>1991</c:v>
                </c:pt>
                <c:pt idx="21">
                  <c:v>1990</c:v>
                </c:pt>
                <c:pt idx="22">
                  <c:v>1989</c:v>
                </c:pt>
                <c:pt idx="23">
                  <c:v>1988</c:v>
                </c:pt>
                <c:pt idx="24">
                  <c:v>1987</c:v>
                </c:pt>
                <c:pt idx="25">
                  <c:v>1986</c:v>
                </c:pt>
                <c:pt idx="26">
                  <c:v>1985</c:v>
                </c:pt>
              </c:numCache>
            </c:numRef>
          </c:cat>
          <c:val>
            <c:numRef>
              <c:f>'data &amp; calcs'!$R$2:$R$28</c:f>
              <c:numCache>
                <c:formatCode>General</c:formatCode>
                <c:ptCount val="27"/>
                <c:pt idx="0">
                  <c:v>4</c:v>
                </c:pt>
                <c:pt idx="1">
                  <c:v>4</c:v>
                </c:pt>
                <c:pt idx="2">
                  <c:v>14</c:v>
                </c:pt>
                <c:pt idx="3">
                  <c:v>7</c:v>
                </c:pt>
                <c:pt idx="4">
                  <c:v>16</c:v>
                </c:pt>
                <c:pt idx="5">
                  <c:v>28</c:v>
                </c:pt>
                <c:pt idx="6">
                  <c:v>14</c:v>
                </c:pt>
                <c:pt idx="7">
                  <c:v>14</c:v>
                </c:pt>
                <c:pt idx="8">
                  <c:v>20</c:v>
                </c:pt>
                <c:pt idx="9">
                  <c:v>12</c:v>
                </c:pt>
                <c:pt idx="10">
                  <c:v>18</c:v>
                </c:pt>
                <c:pt idx="11">
                  <c:v>15</c:v>
                </c:pt>
                <c:pt idx="12">
                  <c:v>21</c:v>
                </c:pt>
                <c:pt idx="13">
                  <c:v>29</c:v>
                </c:pt>
                <c:pt idx="14">
                  <c:v>19</c:v>
                </c:pt>
                <c:pt idx="15">
                  <c:v>30</c:v>
                </c:pt>
                <c:pt idx="16">
                  <c:v>38</c:v>
                </c:pt>
                <c:pt idx="17">
                  <c:v>22</c:v>
                </c:pt>
                <c:pt idx="18">
                  <c:v>26</c:v>
                </c:pt>
                <c:pt idx="19">
                  <c:v>10</c:v>
                </c:pt>
                <c:pt idx="20">
                  <c:v>8</c:v>
                </c:pt>
                <c:pt idx="21">
                  <c:v>19</c:v>
                </c:pt>
                <c:pt idx="22">
                  <c:v>10</c:v>
                </c:pt>
                <c:pt idx="23">
                  <c:v>14</c:v>
                </c:pt>
                <c:pt idx="24">
                  <c:v>15</c:v>
                </c:pt>
                <c:pt idx="25">
                  <c:v>7</c:v>
                </c:pt>
                <c:pt idx="26">
                  <c:v>3</c:v>
                </c:pt>
              </c:numCache>
            </c:numRef>
          </c:val>
        </c:ser>
        <c:gapWidth val="50"/>
        <c:axId val="166556800"/>
        <c:axId val="166559104"/>
      </c:barChart>
      <c:catAx>
        <c:axId val="166556800"/>
        <c:scaling>
          <c:orientation val="maxMin"/>
        </c:scaling>
        <c:axPos val="b"/>
        <c:numFmt formatCode="General" sourceLinked="1"/>
        <c:tickLblPos val="nextTo"/>
        <c:txPr>
          <a:bodyPr rot="0" vert="horz"/>
          <a:lstStyle/>
          <a:p>
            <a:pPr>
              <a:defRPr sz="800">
                <a:solidFill>
                  <a:schemeClr val="tx1">
                    <a:lumMod val="50000"/>
                    <a:lumOff val="50000"/>
                  </a:schemeClr>
                </a:solidFill>
              </a:defRPr>
            </a:pPr>
            <a:endParaRPr lang="en-US"/>
          </a:p>
        </c:txPr>
        <c:crossAx val="166559104"/>
        <c:crosses val="autoZero"/>
        <c:auto val="1"/>
        <c:lblAlgn val="ctr"/>
        <c:lblOffset val="100"/>
      </c:catAx>
      <c:valAx>
        <c:axId val="166559104"/>
        <c:scaling>
          <c:orientation val="minMax"/>
        </c:scaling>
        <c:axPos val="l"/>
        <c:majorGridlines>
          <c:spPr>
            <a:ln>
              <a:solidFill>
                <a:schemeClr val="bg1">
                  <a:lumMod val="85000"/>
                </a:schemeClr>
              </a:solidFill>
            </a:ln>
          </c:spPr>
        </c:majorGridlines>
        <c:numFmt formatCode="General" sourceLinked="1"/>
        <c:minorTickMark val="out"/>
        <c:tickLblPos val="nextTo"/>
        <c:spPr>
          <a:ln>
            <a:noFill/>
          </a:ln>
        </c:spPr>
        <c:txPr>
          <a:bodyPr/>
          <a:lstStyle/>
          <a:p>
            <a:pPr>
              <a:defRPr sz="900">
                <a:solidFill>
                  <a:schemeClr val="bg1">
                    <a:lumMod val="75000"/>
                  </a:schemeClr>
                </a:solidFill>
              </a:defRPr>
            </a:pPr>
            <a:endParaRPr lang="en-US"/>
          </a:p>
        </c:txPr>
        <c:crossAx val="166556800"/>
        <c:crosses val="max"/>
        <c:crossBetween val="between"/>
        <c:majorUnit val="20"/>
        <c:minorUnit val="10"/>
      </c:valAx>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Number of People by</a:t>
            </a:r>
            <a:r>
              <a:rPr lang="en-US" sz="1600" baseline="0"/>
              <a:t> their Excel Age</a:t>
            </a:r>
            <a:endParaRPr lang="en-US" sz="1600"/>
          </a:p>
        </c:rich>
      </c:tx>
      <c:layout/>
    </c:title>
    <c:plotArea>
      <c:layout>
        <c:manualLayout>
          <c:layoutTarget val="inner"/>
          <c:xMode val="edge"/>
          <c:yMode val="edge"/>
          <c:x val="5.1965601860743067E-2"/>
          <c:y val="0.27479847197318169"/>
          <c:w val="0.92418615965687212"/>
          <c:h val="0.59453340609651517"/>
        </c:manualLayout>
      </c:layout>
      <c:barChart>
        <c:barDir val="col"/>
        <c:grouping val="clustered"/>
        <c:ser>
          <c:idx val="1"/>
          <c:order val="0"/>
          <c:tx>
            <c:strRef>
              <c:f>'data &amp; calcs'!$R$1</c:f>
              <c:strCache>
                <c:ptCount val="1"/>
                <c:pt idx="0">
                  <c:v>Number of People</c:v>
                </c:pt>
              </c:strCache>
            </c:strRef>
          </c:tx>
          <c:spPr>
            <a:solidFill>
              <a:schemeClr val="tx2">
                <a:lumMod val="60000"/>
                <a:lumOff val="40000"/>
              </a:schemeClr>
            </a:solidFill>
          </c:spPr>
          <c:cat>
            <c:numRef>
              <c:f>'data &amp; calcs'!$P$2:$P$28</c:f>
              <c:numCache>
                <c:formatCode>General</c:formatCode>
                <c:ptCount val="27"/>
                <c:pt idx="0">
                  <c:v>0.5</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numCache>
            </c:numRef>
          </c:cat>
          <c:val>
            <c:numRef>
              <c:f>'data &amp; calcs'!$R$2:$R$28</c:f>
              <c:numCache>
                <c:formatCode>General</c:formatCode>
                <c:ptCount val="27"/>
                <c:pt idx="0">
                  <c:v>4</c:v>
                </c:pt>
                <c:pt idx="1">
                  <c:v>4</c:v>
                </c:pt>
                <c:pt idx="2">
                  <c:v>14</c:v>
                </c:pt>
                <c:pt idx="3">
                  <c:v>7</c:v>
                </c:pt>
                <c:pt idx="4">
                  <c:v>16</c:v>
                </c:pt>
                <c:pt idx="5">
                  <c:v>28</c:v>
                </c:pt>
                <c:pt idx="6">
                  <c:v>14</c:v>
                </c:pt>
                <c:pt idx="7">
                  <c:v>14</c:v>
                </c:pt>
                <c:pt idx="8">
                  <c:v>20</c:v>
                </c:pt>
                <c:pt idx="9">
                  <c:v>12</c:v>
                </c:pt>
                <c:pt idx="10">
                  <c:v>18</c:v>
                </c:pt>
                <c:pt idx="11">
                  <c:v>15</c:v>
                </c:pt>
                <c:pt idx="12">
                  <c:v>21</c:v>
                </c:pt>
                <c:pt idx="13">
                  <c:v>29</c:v>
                </c:pt>
                <c:pt idx="14">
                  <c:v>19</c:v>
                </c:pt>
                <c:pt idx="15">
                  <c:v>30</c:v>
                </c:pt>
                <c:pt idx="16">
                  <c:v>38</c:v>
                </c:pt>
                <c:pt idx="17">
                  <c:v>22</c:v>
                </c:pt>
                <c:pt idx="18">
                  <c:v>26</c:v>
                </c:pt>
                <c:pt idx="19">
                  <c:v>10</c:v>
                </c:pt>
                <c:pt idx="20">
                  <c:v>8</c:v>
                </c:pt>
                <c:pt idx="21">
                  <c:v>19</c:v>
                </c:pt>
                <c:pt idx="22">
                  <c:v>10</c:v>
                </c:pt>
                <c:pt idx="23">
                  <c:v>14</c:v>
                </c:pt>
                <c:pt idx="24">
                  <c:v>15</c:v>
                </c:pt>
                <c:pt idx="25">
                  <c:v>7</c:v>
                </c:pt>
                <c:pt idx="26">
                  <c:v>3</c:v>
                </c:pt>
              </c:numCache>
            </c:numRef>
          </c:val>
        </c:ser>
        <c:gapWidth val="50"/>
        <c:axId val="179168768"/>
        <c:axId val="179170304"/>
      </c:barChart>
      <c:catAx>
        <c:axId val="179168768"/>
        <c:scaling>
          <c:orientation val="minMax"/>
        </c:scaling>
        <c:axPos val="b"/>
        <c:numFmt formatCode="General" sourceLinked="1"/>
        <c:tickLblPos val="low"/>
        <c:spPr>
          <a:ln>
            <a:solidFill>
              <a:schemeClr val="tx1">
                <a:lumMod val="50000"/>
                <a:lumOff val="50000"/>
              </a:schemeClr>
            </a:solidFill>
          </a:ln>
        </c:spPr>
        <c:txPr>
          <a:bodyPr/>
          <a:lstStyle/>
          <a:p>
            <a:pPr>
              <a:defRPr>
                <a:solidFill>
                  <a:schemeClr val="tx1">
                    <a:lumMod val="50000"/>
                    <a:lumOff val="50000"/>
                  </a:schemeClr>
                </a:solidFill>
              </a:defRPr>
            </a:pPr>
            <a:endParaRPr lang="en-US"/>
          </a:p>
        </c:txPr>
        <c:crossAx val="179170304"/>
        <c:crosses val="autoZero"/>
        <c:auto val="1"/>
        <c:lblAlgn val="ctr"/>
        <c:lblOffset val="100"/>
      </c:catAx>
      <c:valAx>
        <c:axId val="179170304"/>
        <c:scaling>
          <c:orientation val="minMax"/>
          <c:max val="40"/>
          <c:min val="0"/>
        </c:scaling>
        <c:axPos val="l"/>
        <c:majorGridlines>
          <c:spPr>
            <a:ln>
              <a:solidFill>
                <a:schemeClr val="bg1">
                  <a:lumMod val="85000"/>
                </a:schemeClr>
              </a:solidFill>
            </a:ln>
          </c:spPr>
        </c:majorGridlines>
        <c:numFmt formatCode="[&gt;0]0;&quot;&quot;;" sourceLinked="0"/>
        <c:minorTickMark val="out"/>
        <c:tickLblPos val="nextTo"/>
        <c:spPr>
          <a:ln>
            <a:noFill/>
          </a:ln>
        </c:spPr>
        <c:txPr>
          <a:bodyPr/>
          <a:lstStyle/>
          <a:p>
            <a:pPr>
              <a:defRPr>
                <a:solidFill>
                  <a:schemeClr val="tx1">
                    <a:lumMod val="50000"/>
                    <a:lumOff val="50000"/>
                  </a:schemeClr>
                </a:solidFill>
              </a:defRPr>
            </a:pPr>
            <a:endParaRPr lang="en-US"/>
          </a:p>
        </c:txPr>
        <c:crossAx val="179168768"/>
        <c:crosses val="autoZero"/>
        <c:crossBetween val="between"/>
        <c:majorUnit val="20"/>
        <c:minorUnit val="10"/>
      </c:valAx>
      <c:spPr>
        <a:noFill/>
      </c:spPr>
    </c:plotArea>
    <c:plotVisOnly val="1"/>
    <c:dispBlanksAs val="gap"/>
  </c:chart>
  <c:spPr>
    <a:noFill/>
    <a:ln>
      <a:noFill/>
    </a:ln>
  </c:spPr>
  <c:txPr>
    <a:bodyPr/>
    <a:lstStyle/>
    <a:p>
      <a:pPr>
        <a:defRPr sz="900"/>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2180070941611539E-2"/>
          <c:y val="0.69900270011323051"/>
          <c:w val="0.92771687085440202"/>
          <c:h val="0.14734437020169971"/>
        </c:manualLayout>
      </c:layout>
      <c:barChart>
        <c:barDir val="bar"/>
        <c:grouping val="clustered"/>
        <c:ser>
          <c:idx val="2"/>
          <c:order val="0"/>
          <c:tx>
            <c:strRef>
              <c:f>'data &amp; calcs'!$W$11</c:f>
              <c:strCache>
                <c:ptCount val="1"/>
                <c:pt idx="0">
                  <c:v>75 Percentile</c:v>
                </c:pt>
              </c:strCache>
            </c:strRef>
          </c:tx>
          <c:spPr>
            <a:solidFill>
              <a:schemeClr val="bg1">
                <a:lumMod val="75000"/>
              </a:schemeClr>
            </a:solidFill>
            <a:ln w="12700">
              <a:solidFill>
                <a:schemeClr val="bg1"/>
              </a:solidFill>
            </a:ln>
          </c:spPr>
          <c:errBars>
            <c:errBarType val="plus"/>
            <c:errValType val="cust"/>
            <c:noEndCap val="1"/>
            <c:plus>
              <c:numRef>
                <c:f>'data &amp; calcs'!$Z$12</c:f>
                <c:numCache>
                  <c:formatCode>General</c:formatCode>
                  <c:ptCount val="1"/>
                  <c:pt idx="0">
                    <c:v>8</c:v>
                  </c:pt>
                </c:numCache>
              </c:numRef>
            </c:plus>
            <c:minus>
              <c:numLit>
                <c:formatCode>General</c:formatCode>
                <c:ptCount val="1"/>
                <c:pt idx="0">
                  <c:v>1</c:v>
                </c:pt>
              </c:numLit>
            </c:minus>
            <c:spPr>
              <a:ln w="3175">
                <a:solidFill>
                  <a:schemeClr val="bg1">
                    <a:lumMod val="75000"/>
                  </a:schemeClr>
                </a:solidFill>
              </a:ln>
            </c:spPr>
          </c:errBars>
          <c:val>
            <c:numRef>
              <c:f>'data &amp; calcs'!$X$11</c:f>
              <c:numCache>
                <c:formatCode>0.0</c:formatCode>
                <c:ptCount val="1"/>
                <c:pt idx="0">
                  <c:v>18</c:v>
                </c:pt>
              </c:numCache>
            </c:numRef>
          </c:val>
        </c:ser>
        <c:ser>
          <c:idx val="1"/>
          <c:order val="1"/>
          <c:tx>
            <c:strRef>
              <c:f>'data &amp; calcs'!$W$9</c:f>
              <c:strCache>
                <c:ptCount val="1"/>
                <c:pt idx="0">
                  <c:v>Median</c:v>
                </c:pt>
              </c:strCache>
            </c:strRef>
          </c:tx>
          <c:spPr>
            <a:solidFill>
              <a:schemeClr val="bg1">
                <a:lumMod val="75000"/>
              </a:schemeClr>
            </a:solidFill>
            <a:ln w="12700">
              <a:solidFill>
                <a:schemeClr val="bg1"/>
              </a:solidFill>
            </a:ln>
          </c:spPr>
          <c:val>
            <c:numRef>
              <c:f>'data &amp; calcs'!$X$9</c:f>
              <c:numCache>
                <c:formatCode>0.0</c:formatCode>
                <c:ptCount val="1"/>
                <c:pt idx="0">
                  <c:v>14</c:v>
                </c:pt>
              </c:numCache>
            </c:numRef>
          </c:val>
        </c:ser>
        <c:ser>
          <c:idx val="0"/>
          <c:order val="2"/>
          <c:tx>
            <c:strRef>
              <c:f>'data &amp; calcs'!$W$8</c:f>
              <c:strCache>
                <c:ptCount val="1"/>
                <c:pt idx="0">
                  <c:v>25 Percentile</c:v>
                </c:pt>
              </c:strCache>
            </c:strRef>
          </c:tx>
          <c:spPr>
            <a:solidFill>
              <a:schemeClr val="bg1"/>
            </a:solidFill>
          </c:spPr>
          <c:errBars>
            <c:errBarType val="minus"/>
            <c:errValType val="cust"/>
            <c:noEndCap val="1"/>
            <c:plus>
              <c:numLit>
                <c:formatCode>General</c:formatCode>
                <c:ptCount val="1"/>
                <c:pt idx="0">
                  <c:v>1</c:v>
                </c:pt>
              </c:numLit>
            </c:plus>
            <c:minus>
              <c:numRef>
                <c:f>'data &amp; calcs'!$Z$7</c:f>
                <c:numCache>
                  <c:formatCode>General</c:formatCode>
                  <c:ptCount val="1"/>
                  <c:pt idx="0">
                    <c:v>7.5</c:v>
                  </c:pt>
                </c:numCache>
              </c:numRef>
            </c:minus>
            <c:spPr>
              <a:ln w="3175">
                <a:solidFill>
                  <a:schemeClr val="bg1">
                    <a:lumMod val="75000"/>
                  </a:schemeClr>
                </a:solidFill>
              </a:ln>
            </c:spPr>
          </c:errBars>
          <c:val>
            <c:numRef>
              <c:f>'data &amp; calcs'!$X$8</c:f>
              <c:numCache>
                <c:formatCode>0.0</c:formatCode>
                <c:ptCount val="1"/>
                <c:pt idx="0">
                  <c:v>8</c:v>
                </c:pt>
              </c:numCache>
            </c:numRef>
          </c:val>
        </c:ser>
        <c:gapWidth val="0"/>
        <c:overlap val="100"/>
        <c:axId val="162756096"/>
        <c:axId val="162757632"/>
      </c:barChart>
      <c:catAx>
        <c:axId val="162756096"/>
        <c:scaling>
          <c:orientation val="minMax"/>
        </c:scaling>
        <c:delete val="1"/>
        <c:axPos val="l"/>
        <c:tickLblPos val="none"/>
        <c:crossAx val="162757632"/>
        <c:crosses val="autoZero"/>
        <c:auto val="1"/>
        <c:lblAlgn val="ctr"/>
        <c:lblOffset val="100"/>
      </c:catAx>
      <c:valAx>
        <c:axId val="162757632"/>
        <c:scaling>
          <c:orientation val="minMax"/>
          <c:max val="26"/>
          <c:min val="0"/>
        </c:scaling>
        <c:delete val="1"/>
        <c:axPos val="b"/>
        <c:numFmt formatCode="0.0" sourceLinked="1"/>
        <c:tickLblPos val="none"/>
        <c:crossAx val="162756096"/>
        <c:crosses val="autoZero"/>
        <c:crossBetween val="between"/>
        <c:majorUnit val="10"/>
        <c:minorUnit val="5"/>
      </c:valAx>
      <c:spPr>
        <a:noFill/>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chandoo.org/wp/excel-school/" TargetMode="External"/><Relationship Id="rId3" Type="http://schemas.openxmlformats.org/officeDocument/2006/relationships/chart" Target="../charts/chart3.xml"/><Relationship Id="rId7" Type="http://schemas.openxmlformats.org/officeDocument/2006/relationships/hyperlink" Target="http://feedburner.google.com/fb/a/mailverify?uri=PointyHairedDilbert&amp;loc=en_US"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chandoo.org/wp/about-hui/" TargetMode="External"/><Relationship Id="rId5" Type="http://schemas.openxmlformats.org/officeDocument/2006/relationships/hyperlink" Target="http://chandoo.org/wp/2011/02/11/your-excel-age-poll/" TargetMode="External"/><Relationship Id="rId4" Type="http://schemas.openxmlformats.org/officeDocument/2006/relationships/hyperlink" Target="http://chandoo.org/wp/" TargetMode="External"/></Relationships>
</file>

<file path=xl/drawings/drawing1.xml><?xml version="1.0" encoding="utf-8"?>
<xdr:wsDr xmlns:xdr="http://schemas.openxmlformats.org/drawingml/2006/spreadsheetDrawing" xmlns:a="http://schemas.openxmlformats.org/drawingml/2006/main">
  <xdr:twoCellAnchor>
    <xdr:from>
      <xdr:col>1</xdr:col>
      <xdr:colOff>295275</xdr:colOff>
      <xdr:row>5</xdr:row>
      <xdr:rowOff>38100</xdr:rowOff>
    </xdr:from>
    <xdr:to>
      <xdr:col>3</xdr:col>
      <xdr:colOff>276225</xdr:colOff>
      <xdr:row>17</xdr:row>
      <xdr:rowOff>9526</xdr:rowOff>
    </xdr:to>
    <xdr:sp macro="" textlink="">
      <xdr:nvSpPr>
        <xdr:cNvPr id="2" name="Rectangle 1"/>
        <xdr:cNvSpPr/>
      </xdr:nvSpPr>
      <xdr:spPr>
        <a:xfrm>
          <a:off x="904875" y="990600"/>
          <a:ext cx="1200150" cy="2257426"/>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b="0">
              <a:solidFill>
                <a:schemeClr val="tx1">
                  <a:lumMod val="50000"/>
                  <a:lumOff val="50000"/>
                </a:schemeClr>
              </a:solidFill>
            </a:rPr>
            <a:t>Excel Infants</a:t>
          </a:r>
        </a:p>
        <a:p>
          <a:pPr algn="ctr"/>
          <a:r>
            <a:rPr lang="en-US" sz="900">
              <a:solidFill>
                <a:schemeClr val="tx1">
                  <a:lumMod val="50000"/>
                  <a:lumOff val="50000"/>
                </a:schemeClr>
              </a:solidFill>
            </a:rPr>
            <a:t>(0-4</a:t>
          </a:r>
          <a:r>
            <a:rPr lang="en-US" sz="900" baseline="0">
              <a:solidFill>
                <a:schemeClr val="tx1">
                  <a:lumMod val="50000"/>
                  <a:lumOff val="50000"/>
                </a:schemeClr>
              </a:solidFill>
            </a:rPr>
            <a:t> years , count: 45)</a:t>
          </a:r>
          <a:endParaRPr lang="en-US" sz="900">
            <a:solidFill>
              <a:schemeClr val="tx1">
                <a:lumMod val="50000"/>
                <a:lumOff val="50000"/>
              </a:schemeClr>
            </a:solidFill>
          </a:endParaRPr>
        </a:p>
      </xdr:txBody>
    </xdr:sp>
    <xdr:clientData/>
  </xdr:twoCellAnchor>
  <xdr:twoCellAnchor>
    <xdr:from>
      <xdr:col>3</xdr:col>
      <xdr:colOff>279400</xdr:colOff>
      <xdr:row>5</xdr:row>
      <xdr:rowOff>38100</xdr:rowOff>
    </xdr:from>
    <xdr:to>
      <xdr:col>5</xdr:col>
      <xdr:colOff>450850</xdr:colOff>
      <xdr:row>17</xdr:row>
      <xdr:rowOff>9526</xdr:rowOff>
    </xdr:to>
    <xdr:sp macro="" textlink="">
      <xdr:nvSpPr>
        <xdr:cNvPr id="3" name="Rectangle 2"/>
        <xdr:cNvSpPr/>
      </xdr:nvSpPr>
      <xdr:spPr>
        <a:xfrm>
          <a:off x="2108200" y="990600"/>
          <a:ext cx="1390650" cy="22574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chemeClr val="tx1">
                  <a:lumMod val="50000"/>
                  <a:lumOff val="50000"/>
                </a:schemeClr>
              </a:solidFill>
            </a:rPr>
            <a:t>Excel Kids</a:t>
          </a:r>
        </a:p>
        <a:p>
          <a:pPr algn="ctr"/>
          <a:r>
            <a:rPr lang="en-US" sz="900">
              <a:solidFill>
                <a:schemeClr val="tx1">
                  <a:lumMod val="50000"/>
                  <a:lumOff val="50000"/>
                </a:schemeClr>
              </a:solidFill>
            </a:rPr>
            <a:t>(5-12 years , c: 142)</a:t>
          </a:r>
        </a:p>
      </xdr:txBody>
    </xdr:sp>
    <xdr:clientData/>
  </xdr:twoCellAnchor>
  <xdr:twoCellAnchor>
    <xdr:from>
      <xdr:col>5</xdr:col>
      <xdr:colOff>454025</xdr:colOff>
      <xdr:row>5</xdr:row>
      <xdr:rowOff>38100</xdr:rowOff>
    </xdr:from>
    <xdr:to>
      <xdr:col>8</xdr:col>
      <xdr:colOff>15875</xdr:colOff>
      <xdr:row>17</xdr:row>
      <xdr:rowOff>9526</xdr:rowOff>
    </xdr:to>
    <xdr:sp macro="" textlink="">
      <xdr:nvSpPr>
        <xdr:cNvPr id="4" name="Rectangle 3"/>
        <xdr:cNvSpPr/>
      </xdr:nvSpPr>
      <xdr:spPr>
        <a:xfrm>
          <a:off x="3502025" y="990600"/>
          <a:ext cx="1390650" cy="2257426"/>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chemeClr val="tx1">
                  <a:lumMod val="50000"/>
                  <a:lumOff val="50000"/>
                </a:schemeClr>
              </a:solidFill>
            </a:rPr>
            <a:t>Excel Teens</a:t>
          </a:r>
        </a:p>
        <a:p>
          <a:pPr algn="ctr"/>
          <a:r>
            <a:rPr lang="en-US" sz="900">
              <a:solidFill>
                <a:schemeClr val="tx1">
                  <a:lumMod val="50000"/>
                  <a:lumOff val="50000"/>
                </a:schemeClr>
              </a:solidFill>
            </a:rPr>
            <a:t>(13-19 years , c: 174)</a:t>
          </a:r>
        </a:p>
        <a:p>
          <a:pPr algn="ctr"/>
          <a:endParaRPr lang="en-US" sz="900">
            <a:solidFill>
              <a:schemeClr val="tx1">
                <a:lumMod val="50000"/>
                <a:lumOff val="50000"/>
              </a:schemeClr>
            </a:solidFill>
          </a:endParaRPr>
        </a:p>
      </xdr:txBody>
    </xdr:sp>
    <xdr:clientData/>
  </xdr:twoCellAnchor>
  <xdr:twoCellAnchor>
    <xdr:from>
      <xdr:col>8</xdr:col>
      <xdr:colOff>19050</xdr:colOff>
      <xdr:row>5</xdr:row>
      <xdr:rowOff>38100</xdr:rowOff>
    </xdr:from>
    <xdr:to>
      <xdr:col>10</xdr:col>
      <xdr:colOff>190500</xdr:colOff>
      <xdr:row>17</xdr:row>
      <xdr:rowOff>9526</xdr:rowOff>
    </xdr:to>
    <xdr:sp macro="" textlink="">
      <xdr:nvSpPr>
        <xdr:cNvPr id="5" name="Rectangle 4"/>
        <xdr:cNvSpPr/>
      </xdr:nvSpPr>
      <xdr:spPr>
        <a:xfrm>
          <a:off x="4895850" y="990600"/>
          <a:ext cx="1390650" cy="22574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900">
              <a:solidFill>
                <a:schemeClr val="tx1">
                  <a:lumMod val="50000"/>
                  <a:lumOff val="50000"/>
                </a:schemeClr>
              </a:solidFill>
            </a:rPr>
            <a:t>Excel Adults</a:t>
          </a:r>
        </a:p>
        <a:p>
          <a:pPr algn="ctr"/>
          <a:r>
            <a:rPr lang="en-US" sz="900">
              <a:solidFill>
                <a:schemeClr val="tx1">
                  <a:lumMod val="50000"/>
                  <a:lumOff val="50000"/>
                </a:schemeClr>
              </a:solidFill>
            </a:rPr>
            <a:t>(&gt;19</a:t>
          </a:r>
          <a:r>
            <a:rPr lang="en-US" sz="900" baseline="0">
              <a:solidFill>
                <a:schemeClr val="tx1">
                  <a:lumMod val="50000"/>
                  <a:lumOff val="50000"/>
                </a:schemeClr>
              </a:solidFill>
            </a:rPr>
            <a:t> </a:t>
          </a:r>
          <a:r>
            <a:rPr lang="en-US" sz="900">
              <a:solidFill>
                <a:schemeClr val="tx1">
                  <a:lumMod val="50000"/>
                  <a:lumOff val="50000"/>
                </a:schemeClr>
              </a:solidFill>
            </a:rPr>
            <a:t> years , c: 76)</a:t>
          </a:r>
        </a:p>
      </xdr:txBody>
    </xdr:sp>
    <xdr:clientData/>
  </xdr:twoCellAnchor>
  <xdr:twoCellAnchor editAs="absolute">
    <xdr:from>
      <xdr:col>11</xdr:col>
      <xdr:colOff>0</xdr:colOff>
      <xdr:row>3</xdr:row>
      <xdr:rowOff>0</xdr:rowOff>
    </xdr:from>
    <xdr:to>
      <xdr:col>20</xdr:col>
      <xdr:colOff>371475</xdr:colOff>
      <xdr:row>19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161925</xdr:rowOff>
    </xdr:from>
    <xdr:to>
      <xdr:col>10</xdr:col>
      <xdr:colOff>371475</xdr:colOff>
      <xdr:row>18</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15</xdr:row>
      <xdr:rowOff>100015</xdr:rowOff>
    </xdr:from>
    <xdr:to>
      <xdr:col>10</xdr:col>
      <xdr:colOff>390525</xdr:colOff>
      <xdr:row>18</xdr:row>
      <xdr:rowOff>171451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xdr:col>
      <xdr:colOff>321900</xdr:colOff>
      <xdr:row>25</xdr:row>
      <xdr:rowOff>98809</xdr:rowOff>
    </xdr:from>
    <xdr:ext cx="1226486" cy="292608"/>
    <xdr:sp macro="" textlink="">
      <xdr:nvSpPr>
        <xdr:cNvPr id="11" name="Rounded Rectangle 10">
          <a:hlinkClick xmlns:r="http://schemas.openxmlformats.org/officeDocument/2006/relationships" r:id="rId4"/>
        </xdr:cNvPr>
        <xdr:cNvSpPr/>
      </xdr:nvSpPr>
      <xdr:spPr>
        <a:xfrm>
          <a:off x="1741125" y="5185159"/>
          <a:ext cx="1226486" cy="292608"/>
        </a:xfrm>
        <a:prstGeom prst="roundRect">
          <a:avLst/>
        </a:prstGeom>
        <a:solidFill>
          <a:schemeClr val="bg1">
            <a:lumMod val="95000"/>
          </a:schemeClr>
        </a:solidFill>
        <a:ln w="3175">
          <a:solidFill>
            <a:schemeClr val="bg1">
              <a:lumMod val="85000"/>
            </a:schemeClr>
          </a:solidFill>
        </a:ln>
        <a:effectLst>
          <a:innerShdw blurRad="114300">
            <a:schemeClr val="tx1">
              <a:lumMod val="50000"/>
              <a:lumOff val="5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en-US" sz="900">
              <a:solidFill>
                <a:schemeClr val="tx1">
                  <a:lumMod val="75000"/>
                  <a:lumOff val="25000"/>
                </a:schemeClr>
              </a:solidFill>
            </a:rPr>
            <a:t>Visit Chandoo.org</a:t>
          </a:r>
        </a:p>
      </xdr:txBody>
    </xdr:sp>
    <xdr:clientData/>
  </xdr:oneCellAnchor>
  <xdr:oneCellAnchor>
    <xdr:from>
      <xdr:col>7</xdr:col>
      <xdr:colOff>285750</xdr:colOff>
      <xdr:row>25</xdr:row>
      <xdr:rowOff>98809</xdr:rowOff>
    </xdr:from>
    <xdr:ext cx="1714500" cy="292608"/>
    <xdr:sp macro="" textlink="">
      <xdr:nvSpPr>
        <xdr:cNvPr id="12" name="TextBox 11">
          <a:hlinkClick xmlns:r="http://schemas.openxmlformats.org/officeDocument/2006/relationships" r:id="rId5"/>
        </xdr:cNvPr>
        <xdr:cNvSpPr txBox="1"/>
      </xdr:nvSpPr>
      <xdr:spPr>
        <a:xfrm>
          <a:off x="4143375" y="5185159"/>
          <a:ext cx="1714500" cy="29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Ins="0"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tx1">
                  <a:lumMod val="50000"/>
                  <a:lumOff val="50000"/>
                </a:schemeClr>
              </a:solidFill>
              <a:latin typeface="+mn-lt"/>
              <a:ea typeface="+mn-ea"/>
              <a:cs typeface="+mn-cs"/>
            </a:rPr>
            <a:t>Source of data : </a:t>
          </a:r>
          <a:r>
            <a:rPr lang="en-US" sz="900" u="sng">
              <a:solidFill>
                <a:schemeClr val="tx1">
                  <a:lumMod val="50000"/>
                  <a:lumOff val="50000"/>
                </a:schemeClr>
              </a:solidFill>
              <a:latin typeface="+mn-lt"/>
              <a:ea typeface="+mn-ea"/>
              <a:cs typeface="+mn-cs"/>
            </a:rPr>
            <a:t>Chandoo.org poll</a:t>
          </a:r>
        </a:p>
      </xdr:txBody>
    </xdr:sp>
    <xdr:clientData/>
  </xdr:oneCellAnchor>
  <xdr:oneCellAnchor>
    <xdr:from>
      <xdr:col>10</xdr:col>
      <xdr:colOff>151425</xdr:colOff>
      <xdr:row>25</xdr:row>
      <xdr:rowOff>98809</xdr:rowOff>
    </xdr:from>
    <xdr:ext cx="1124925" cy="292608"/>
    <xdr:sp macro="" textlink="">
      <xdr:nvSpPr>
        <xdr:cNvPr id="14" name="TextBox 13">
          <a:hlinkClick xmlns:r="http://schemas.openxmlformats.org/officeDocument/2006/relationships" r:id="rId6"/>
        </xdr:cNvPr>
        <xdr:cNvSpPr txBox="1"/>
      </xdr:nvSpPr>
      <xdr:spPr>
        <a:xfrm>
          <a:off x="5837850" y="5185159"/>
          <a:ext cx="1124925" cy="29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r>
            <a:rPr lang="en-US" sz="900" baseline="0">
              <a:solidFill>
                <a:schemeClr val="tx1">
                  <a:lumMod val="50000"/>
                  <a:lumOff val="50000"/>
                </a:schemeClr>
              </a:solidFill>
              <a:latin typeface="+mn-lt"/>
              <a:ea typeface="+mn-ea"/>
              <a:cs typeface="+mn-cs"/>
            </a:rPr>
            <a:t>|  Compilation by: </a:t>
          </a:r>
          <a:r>
            <a:rPr lang="en-US" sz="900" u="sng" baseline="0">
              <a:solidFill>
                <a:schemeClr val="tx1">
                  <a:lumMod val="50000"/>
                  <a:lumOff val="50000"/>
                </a:schemeClr>
              </a:solidFill>
              <a:latin typeface="+mn-lt"/>
              <a:ea typeface="+mn-ea"/>
              <a:cs typeface="+mn-cs"/>
            </a:rPr>
            <a:t>Hui</a:t>
          </a:r>
          <a:endParaRPr lang="en-US" sz="900" u="sng">
            <a:solidFill>
              <a:schemeClr val="tx1">
                <a:lumMod val="50000"/>
                <a:lumOff val="50000"/>
              </a:schemeClr>
            </a:solidFill>
          </a:endParaRPr>
        </a:p>
      </xdr:txBody>
    </xdr:sp>
    <xdr:clientData/>
  </xdr:oneCellAnchor>
  <xdr:oneCellAnchor>
    <xdr:from>
      <xdr:col>5</xdr:col>
      <xdr:colOff>379928</xdr:colOff>
      <xdr:row>25</xdr:row>
      <xdr:rowOff>98809</xdr:rowOff>
    </xdr:from>
    <xdr:ext cx="1126093" cy="292608"/>
    <xdr:sp macro="" textlink="">
      <xdr:nvSpPr>
        <xdr:cNvPr id="15" name="Rounded Rectangle 14">
          <a:hlinkClick xmlns:r="http://schemas.openxmlformats.org/officeDocument/2006/relationships" r:id="rId7"/>
        </xdr:cNvPr>
        <xdr:cNvSpPr/>
      </xdr:nvSpPr>
      <xdr:spPr>
        <a:xfrm>
          <a:off x="3018353" y="5185159"/>
          <a:ext cx="1126093" cy="292608"/>
        </a:xfrm>
        <a:prstGeom prst="roundRect">
          <a:avLst/>
        </a:prstGeom>
        <a:solidFill>
          <a:schemeClr val="bg1">
            <a:lumMod val="95000"/>
          </a:schemeClr>
        </a:solidFill>
        <a:ln w="3175">
          <a:solidFill>
            <a:schemeClr val="bg1">
              <a:lumMod val="85000"/>
            </a:schemeClr>
          </a:solidFill>
        </a:ln>
        <a:effectLst>
          <a:innerShdw blurRad="114300">
            <a:schemeClr val="tx1">
              <a:lumMod val="50000"/>
              <a:lumOff val="5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en-US" sz="900">
              <a:solidFill>
                <a:schemeClr val="tx1">
                  <a:lumMod val="75000"/>
                  <a:lumOff val="25000"/>
                </a:schemeClr>
              </a:solidFill>
            </a:rPr>
            <a:t>Free Newsletter</a:t>
          </a:r>
        </a:p>
      </xdr:txBody>
    </xdr:sp>
    <xdr:clientData/>
  </xdr:oneCellAnchor>
  <xdr:oneCellAnchor>
    <xdr:from>
      <xdr:col>1</xdr:col>
      <xdr:colOff>300342</xdr:colOff>
      <xdr:row>25</xdr:row>
      <xdr:rowOff>98809</xdr:rowOff>
    </xdr:from>
    <xdr:ext cx="1190016" cy="292608"/>
    <xdr:sp macro="" textlink="">
      <xdr:nvSpPr>
        <xdr:cNvPr id="16" name="Rounded Rectangle 15">
          <a:hlinkClick xmlns:r="http://schemas.openxmlformats.org/officeDocument/2006/relationships" r:id="rId8"/>
        </xdr:cNvPr>
        <xdr:cNvSpPr/>
      </xdr:nvSpPr>
      <xdr:spPr>
        <a:xfrm>
          <a:off x="500367" y="5185159"/>
          <a:ext cx="1190016" cy="292608"/>
        </a:xfrm>
        <a:prstGeom prst="roundRect">
          <a:avLst/>
        </a:prstGeom>
        <a:solidFill>
          <a:schemeClr val="accent6">
            <a:lumMod val="20000"/>
            <a:lumOff val="80000"/>
          </a:schemeClr>
        </a:solidFill>
        <a:ln w="3175">
          <a:solidFill>
            <a:schemeClr val="bg1">
              <a:lumMod val="85000"/>
            </a:schemeClr>
          </a:solidFill>
        </a:ln>
        <a:effectLst>
          <a:innerShdw blurRad="114300">
            <a:schemeClr val="accent6">
              <a:lumMod val="75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en-US" sz="900" b="1">
              <a:solidFill>
                <a:schemeClr val="tx1">
                  <a:lumMod val="75000"/>
                  <a:lumOff val="25000"/>
                </a:schemeClr>
              </a:solidFill>
            </a:rPr>
            <a:t>Join Excel School</a:t>
          </a:r>
        </a:p>
      </xdr:txBody>
    </xdr:sp>
    <xdr:clientData/>
  </xdr:oneCellAnchor>
  <xdr:twoCellAnchor>
    <xdr:from>
      <xdr:col>0</xdr:col>
      <xdr:colOff>0</xdr:colOff>
      <xdr:row>18</xdr:row>
      <xdr:rowOff>180975</xdr:rowOff>
    </xdr:from>
    <xdr:to>
      <xdr:col>20</xdr:col>
      <xdr:colOff>605142</xdr:colOff>
      <xdr:row>24</xdr:row>
      <xdr:rowOff>133350</xdr:rowOff>
    </xdr:to>
    <xdr:grpSp>
      <xdr:nvGrpSpPr>
        <xdr:cNvPr id="20" name="Group 19"/>
        <xdr:cNvGrpSpPr/>
      </xdr:nvGrpSpPr>
      <xdr:grpSpPr>
        <a:xfrm>
          <a:off x="0" y="3933825"/>
          <a:ext cx="12387567" cy="1095375"/>
          <a:chOff x="0" y="3981450"/>
          <a:chExt cx="12387567" cy="1095375"/>
        </a:xfrm>
      </xdr:grpSpPr>
      <xdr:sp macro="" textlink="">
        <xdr:nvSpPr>
          <xdr:cNvPr id="19" name="Rectangle 18"/>
          <xdr:cNvSpPr/>
        </xdr:nvSpPr>
        <xdr:spPr>
          <a:xfrm>
            <a:off x="0" y="3981450"/>
            <a:ext cx="571500" cy="10953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lang="en-US" sz="1100" b="0">
              <a:solidFill>
                <a:schemeClr val="tx1">
                  <a:lumMod val="75000"/>
                  <a:lumOff val="25000"/>
                </a:schemeClr>
              </a:solidFill>
            </a:endParaRPr>
          </a:p>
        </xdr:txBody>
      </xdr:sp>
      <xdr:sp macro="" textlink="">
        <xdr:nvSpPr>
          <xdr:cNvPr id="9" name="Rectangle 8"/>
          <xdr:cNvSpPr/>
        </xdr:nvSpPr>
        <xdr:spPr>
          <a:xfrm>
            <a:off x="500367" y="3981450"/>
            <a:ext cx="11887200" cy="10953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b="1">
                <a:solidFill>
                  <a:schemeClr val="tx1">
                    <a:lumMod val="75000"/>
                    <a:lumOff val="25000"/>
                  </a:schemeClr>
                </a:solidFill>
              </a:rPr>
              <a:t>Key Findings:</a:t>
            </a:r>
          </a:p>
          <a:p>
            <a:pPr marL="91440" indent="-274320" algn="l">
              <a:spcBef>
                <a:spcPts val="0"/>
              </a:spcBef>
              <a:buFont typeface="Arial" pitchFamily="34" charset="0"/>
              <a:buChar char="•"/>
            </a:pPr>
            <a:r>
              <a:rPr lang="en-US" sz="1100" b="0">
                <a:solidFill>
                  <a:schemeClr val="tx1">
                    <a:lumMod val="75000"/>
                    <a:lumOff val="25000"/>
                  </a:schemeClr>
                </a:solidFill>
              </a:rPr>
              <a:t> Excel Teens (people</a:t>
            </a:r>
            <a:r>
              <a:rPr lang="en-US" sz="1100" b="0" baseline="0">
                <a:solidFill>
                  <a:schemeClr val="tx1">
                    <a:lumMod val="75000"/>
                    <a:lumOff val="25000"/>
                  </a:schemeClr>
                </a:solidFill>
              </a:rPr>
              <a:t> who have been using Excel for 13 to 19 years) are a majority  - 40%.</a:t>
            </a:r>
          </a:p>
          <a:p>
            <a:pPr marL="91440" indent="-274320" algn="l">
              <a:spcBef>
                <a:spcPts val="0"/>
              </a:spcBef>
              <a:buFont typeface="Arial" pitchFamily="34" charset="0"/>
              <a:buChar char="•"/>
            </a:pPr>
            <a:r>
              <a:rPr lang="en-US" sz="1100" b="0" baseline="0">
                <a:solidFill>
                  <a:schemeClr val="tx1">
                    <a:lumMod val="75000"/>
                    <a:lumOff val="25000"/>
                  </a:schemeClr>
                </a:solidFill>
              </a:rPr>
              <a:t> Excel 95 and Excel 5 are very successful in getting new users on board</a:t>
            </a:r>
          </a:p>
          <a:p>
            <a:pPr marL="91440" indent="-274320" algn="l">
              <a:spcBef>
                <a:spcPts val="0"/>
              </a:spcBef>
              <a:buFont typeface="Arial" pitchFamily="34" charset="0"/>
              <a:buChar char="•"/>
            </a:pPr>
            <a:r>
              <a:rPr lang="en-US" sz="1100" b="0" baseline="0">
                <a:solidFill>
                  <a:schemeClr val="tx1">
                    <a:lumMod val="75000"/>
                    <a:lumOff val="25000"/>
                  </a:schemeClr>
                </a:solidFill>
              </a:rPr>
              <a:t> We are yet to see a tide of new users start using Excel with Excel 2010 launch.</a:t>
            </a:r>
          </a:p>
          <a:p>
            <a:pPr marL="91440" indent="-274320" algn="l">
              <a:spcBef>
                <a:spcPts val="0"/>
              </a:spcBef>
              <a:buFont typeface="Arial" pitchFamily="34" charset="0"/>
              <a:buChar char="•"/>
            </a:pPr>
            <a:r>
              <a:rPr lang="en-US" sz="1100" b="0" baseline="0">
                <a:solidFill>
                  <a:schemeClr val="tx1">
                    <a:lumMod val="75000"/>
                    <a:lumOff val="25000"/>
                  </a:schemeClr>
                </a:solidFill>
              </a:rPr>
              <a:t> Rod Reed, Haseen I Alam, Jack Nefus  are the eldest Excel users as per the sample. Theie Excel Age is 26 years.</a:t>
            </a:r>
            <a:endParaRPr lang="en-US" sz="1100" b="0">
              <a:solidFill>
                <a:schemeClr val="tx1">
                  <a:lumMod val="75000"/>
                  <a:lumOff val="25000"/>
                </a:schemeClr>
              </a:solidFill>
            </a:endParaRPr>
          </a:p>
        </xdr:txBody>
      </xdr:sp>
      <xdr:sp macro="" textlink="">
        <xdr:nvSpPr>
          <xdr:cNvPr id="18" name="TextBox 17"/>
          <xdr:cNvSpPr txBox="1"/>
        </xdr:nvSpPr>
        <xdr:spPr>
          <a:xfrm>
            <a:off x="7028475" y="4061209"/>
            <a:ext cx="5258775" cy="29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tlCol="0" anchor="ctr">
            <a:noAutofit/>
          </a:bodyPr>
          <a:lstStyle/>
          <a:p>
            <a:pPr algn="r"/>
            <a:r>
              <a:rPr lang="en-US" sz="900" baseline="0">
                <a:solidFill>
                  <a:schemeClr val="tx1">
                    <a:lumMod val="50000"/>
                    <a:lumOff val="50000"/>
                  </a:schemeClr>
                </a:solidFill>
                <a:latin typeface="+mn-lt"/>
                <a:ea typeface="+mn-ea"/>
                <a:cs typeface="+mn-cs"/>
              </a:rPr>
              <a:t>Sample size : 437, Median age: 14, Average: 13.2, Mode: 16 years. Minimum - 6 months, Max - 26 years.</a:t>
            </a:r>
            <a:endParaRPr lang="en-US" sz="900" u="sng">
              <a:solidFill>
                <a:schemeClr val="tx1">
                  <a:lumMod val="50000"/>
                  <a:lumOff val="50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U28"/>
  <sheetViews>
    <sheetView showGridLines="0" tabSelected="1" workbookViewId="0">
      <selection activeCell="U28" sqref="U28"/>
    </sheetView>
  </sheetViews>
  <sheetFormatPr defaultColWidth="0" defaultRowHeight="15" zeroHeight="1"/>
  <cols>
    <col min="1" max="1" width="3" customWidth="1"/>
    <col min="2" max="21" width="9.140625" customWidth="1"/>
    <col min="22" max="16384" width="9.140625" hidden="1"/>
  </cols>
  <sheetData>
    <row r="1" spans="1:21" s="14" customFormat="1" ht="40.5" customHeight="1">
      <c r="A1" s="15" t="s">
        <v>923</v>
      </c>
      <c r="B1" s="15"/>
      <c r="C1" s="15"/>
      <c r="D1" s="15"/>
      <c r="E1" s="15"/>
      <c r="F1" s="15"/>
      <c r="G1" s="15"/>
      <c r="H1" s="15"/>
      <c r="I1" s="15"/>
      <c r="J1" s="15"/>
      <c r="K1" s="15"/>
      <c r="L1" s="15"/>
      <c r="M1" s="15"/>
      <c r="N1" s="15"/>
      <c r="O1" s="15"/>
      <c r="P1" s="15"/>
      <c r="Q1" s="15"/>
      <c r="R1" s="15"/>
      <c r="S1" s="15"/>
      <c r="T1" s="15"/>
      <c r="U1" s="15"/>
    </row>
    <row r="2" spans="1:21"/>
    <row r="3" spans="1:21"/>
    <row r="4" spans="1:21"/>
    <row r="5" spans="1:21"/>
    <row r="6" spans="1:21"/>
    <row r="7" spans="1:21"/>
    <row r="8" spans="1:21"/>
    <row r="9" spans="1:21"/>
    <row r="10" spans="1:21"/>
    <row r="11" spans="1:21"/>
    <row r="12" spans="1:21"/>
    <row r="13" spans="1:21"/>
    <row r="14" spans="1:21"/>
    <row r="15" spans="1:21"/>
    <row r="16" spans="1:21"/>
    <row r="17"/>
    <row r="18"/>
    <row r="19"/>
    <row r="20"/>
    <row r="21"/>
    <row r="22"/>
    <row r="23"/>
    <row r="24"/>
    <row r="25"/>
    <row r="26"/>
    <row r="27"/>
    <row r="28"/>
  </sheetData>
  <sheetProtection sheet="1" objects="1" scenarios="1" selectLockedCells="1" selectUnlockedCells="1"/>
  <mergeCells count="1">
    <mergeCell ref="A1:U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438"/>
  <sheetViews>
    <sheetView showGridLines="0" topLeftCell="H1" workbookViewId="0">
      <selection activeCell="R13" sqref="R13:R21"/>
    </sheetView>
  </sheetViews>
  <sheetFormatPr defaultRowHeight="15"/>
  <cols>
    <col min="1" max="2" width="9.140625" style="1"/>
    <col min="3" max="3" width="25.28515625" bestFit="1" customWidth="1"/>
    <col min="4" max="5" width="25.28515625" customWidth="1"/>
    <col min="6" max="6" width="11.85546875" customWidth="1"/>
    <col min="7" max="7" width="10" bestFit="1" customWidth="1"/>
    <col min="23" max="23" width="18.140625" customWidth="1"/>
    <col min="24" max="24" width="12.7109375" style="1" bestFit="1" customWidth="1"/>
    <col min="25" max="25" width="11.28515625" style="1" bestFit="1" customWidth="1"/>
  </cols>
  <sheetData>
    <row r="1" spans="1:27">
      <c r="A1" s="11" t="s">
        <v>0</v>
      </c>
      <c r="B1" s="11" t="s">
        <v>1</v>
      </c>
      <c r="C1" s="12" t="s">
        <v>2</v>
      </c>
      <c r="D1" s="12" t="s">
        <v>442</v>
      </c>
      <c r="E1" s="12" t="s">
        <v>441</v>
      </c>
      <c r="F1" s="12" t="s">
        <v>3</v>
      </c>
      <c r="G1" s="12" t="s">
        <v>4</v>
      </c>
      <c r="H1" s="12" t="s">
        <v>443</v>
      </c>
      <c r="I1" s="12" t="s">
        <v>444</v>
      </c>
      <c r="J1" s="12" t="s">
        <v>877</v>
      </c>
      <c r="K1" s="12" t="s">
        <v>878</v>
      </c>
      <c r="L1" s="12" t="s">
        <v>879</v>
      </c>
      <c r="M1" s="12" t="s">
        <v>908</v>
      </c>
      <c r="N1" s="12" t="s">
        <v>909</v>
      </c>
      <c r="P1" s="11" t="s">
        <v>886</v>
      </c>
      <c r="Q1" s="11" t="s">
        <v>891</v>
      </c>
      <c r="R1" s="11" t="s">
        <v>890</v>
      </c>
      <c r="S1" s="11" t="s">
        <v>887</v>
      </c>
      <c r="T1" s="11" t="s">
        <v>893</v>
      </c>
      <c r="U1" s="11" t="s">
        <v>906</v>
      </c>
      <c r="W1" s="4"/>
      <c r="X1" s="11" t="s">
        <v>889</v>
      </c>
      <c r="Y1" s="11" t="s">
        <v>888</v>
      </c>
      <c r="Z1" s="11" t="s">
        <v>924</v>
      </c>
      <c r="AA1" s="11" t="s">
        <v>925</v>
      </c>
    </row>
    <row r="2" spans="1:27">
      <c r="A2" s="3">
        <v>1</v>
      </c>
      <c r="B2" s="3">
        <v>0</v>
      </c>
      <c r="C2" s="4" t="s">
        <v>5</v>
      </c>
      <c r="D2" s="4" t="s">
        <v>5</v>
      </c>
      <c r="E2" s="4" t="b">
        <f>C2=D2</f>
        <v>1</v>
      </c>
      <c r="F2" s="5">
        <v>40585</v>
      </c>
      <c r="G2" s="4">
        <v>8</v>
      </c>
      <c r="H2" s="4" t="s">
        <v>910</v>
      </c>
      <c r="I2" s="4" t="str">
        <f>LEFT(H2,FIND(".",H2)-1)</f>
        <v>gmail</v>
      </c>
      <c r="J2" s="4" t="s">
        <v>688</v>
      </c>
      <c r="K2" s="4">
        <f>LEN(J2)</f>
        <v>7</v>
      </c>
      <c r="L2" s="4">
        <f>K2-LEN(SUBSTITUTE(J2," ",""))+1</f>
        <v>2</v>
      </c>
      <c r="M2" s="6">
        <f>PERCENTRANK($G$2:$G$438,G2)</f>
        <v>0.23100000000000001</v>
      </c>
      <c r="N2" s="6">
        <f>PERCENTRANK($K$2:$K$438,K2)</f>
        <v>1.7999999999999999E-2</v>
      </c>
      <c r="P2" s="3">
        <f>MIN($G$2:$G$438)</f>
        <v>0.5</v>
      </c>
      <c r="Q2" s="3">
        <f>2011-P2</f>
        <v>2010.5</v>
      </c>
      <c r="R2" s="3">
        <f t="array" ref="R2:R28">FREQUENCY($G$2:$G$438,P2:P28)</f>
        <v>4</v>
      </c>
      <c r="S2" s="8">
        <f t="shared" ref="S2:S28" si="0">SUMIF($G$2:$G$438,P2,$L$2:$L$438)/R2</f>
        <v>22.5</v>
      </c>
      <c r="T2" s="4"/>
      <c r="U2" s="4" t="str">
        <f>IF(T2="","",1)</f>
        <v/>
      </c>
      <c r="W2" s="4" t="s">
        <v>445</v>
      </c>
      <c r="X2" s="3">
        <f>SUM(R2:R6)</f>
        <v>45</v>
      </c>
      <c r="Y2" s="9">
        <f>SUMPRODUCT(S2:S6,R2:R6)/X2</f>
        <v>17.488888888888887</v>
      </c>
      <c r="Z2" s="13">
        <f>X2/SUM($X$2:$X$5)</f>
        <v>0.10297482837528604</v>
      </c>
      <c r="AA2" s="13">
        <f>Y2/SUM($Y$2:$Y$5)</f>
        <v>0.18900098904038382</v>
      </c>
    </row>
    <row r="3" spans="1:27">
      <c r="A3" s="3">
        <v>2</v>
      </c>
      <c r="B3" s="3">
        <v>1</v>
      </c>
      <c r="C3" s="4" t="s">
        <v>6</v>
      </c>
      <c r="D3" s="4" t="s">
        <v>6</v>
      </c>
      <c r="E3" s="4" t="b">
        <f>C3=D3</f>
        <v>1</v>
      </c>
      <c r="F3" s="5">
        <v>40585</v>
      </c>
      <c r="G3" s="4">
        <v>8</v>
      </c>
      <c r="H3" s="4" t="s">
        <v>911</v>
      </c>
      <c r="I3" s="4" t="str">
        <f t="shared" ref="I3:I66" si="1">LEFT(H3,FIND(".",H3)-1)</f>
        <v>hotmail</v>
      </c>
      <c r="J3" s="7" t="s">
        <v>449</v>
      </c>
      <c r="K3" s="4">
        <f t="shared" ref="K3:K66" si="2">LEN(J3)</f>
        <v>55</v>
      </c>
      <c r="L3" s="4">
        <f t="shared" ref="L3:L66" si="3">K3-LEN(SUBSTITUTE(J3," ",""))+1</f>
        <v>12</v>
      </c>
      <c r="M3" s="6">
        <f t="shared" ref="M3:M66" si="4">PERCENTRANK($G$2:$G$438,G3)</f>
        <v>0.23100000000000001</v>
      </c>
      <c r="N3" s="6">
        <f t="shared" ref="N3:N66" si="5">PERCENTRANK($K$2:$K$438,K3)</f>
        <v>0.39400000000000002</v>
      </c>
      <c r="O3" s="2"/>
      <c r="P3" s="3">
        <v>1</v>
      </c>
      <c r="Q3" s="3">
        <f t="shared" ref="Q3:Q28" si="6">2011-P3</f>
        <v>2010</v>
      </c>
      <c r="R3" s="3">
        <v>4</v>
      </c>
      <c r="S3" s="8">
        <f t="shared" si="0"/>
        <v>37.5</v>
      </c>
      <c r="T3" s="4" t="s">
        <v>905</v>
      </c>
      <c r="U3" s="4">
        <f t="shared" ref="U3:U28" si="7">IF(T3="","",1)</f>
        <v>1</v>
      </c>
      <c r="W3" s="4" t="s">
        <v>446</v>
      </c>
      <c r="X3" s="3">
        <f>SUM(R7:R14)</f>
        <v>142</v>
      </c>
      <c r="Y3" s="9">
        <f>SUMPRODUCT(S7:S14,R7:R14)/X3</f>
        <v>19.197183098591548</v>
      </c>
      <c r="Z3" s="13">
        <f t="shared" ref="Z3:Z5" si="8">X3/SUM($X$2:$X$5)</f>
        <v>0.32494279176201374</v>
      </c>
      <c r="AA3" s="13">
        <f t="shared" ref="AA3:AA5" si="9">Y3/SUM($Y$2:$Y$5)</f>
        <v>0.20746238457311492</v>
      </c>
    </row>
    <row r="4" spans="1:27">
      <c r="A4" s="3">
        <v>3</v>
      </c>
      <c r="B4" s="3">
        <v>2</v>
      </c>
      <c r="C4" s="4" t="s">
        <v>7</v>
      </c>
      <c r="D4" s="4" t="s">
        <v>7</v>
      </c>
      <c r="E4" s="4" t="b">
        <f t="shared" ref="E4:E67" si="10">C4=D4</f>
        <v>1</v>
      </c>
      <c r="F4" s="5">
        <v>40585</v>
      </c>
      <c r="G4" s="4">
        <v>5</v>
      </c>
      <c r="H4" s="4" t="s">
        <v>910</v>
      </c>
      <c r="I4" s="4" t="str">
        <f t="shared" si="1"/>
        <v>gmail</v>
      </c>
      <c r="J4" s="7" t="s">
        <v>450</v>
      </c>
      <c r="K4" s="4">
        <f t="shared" si="2"/>
        <v>22</v>
      </c>
      <c r="L4" s="4">
        <f t="shared" si="3"/>
        <v>6</v>
      </c>
      <c r="M4" s="6">
        <f t="shared" si="4"/>
        <v>0.105</v>
      </c>
      <c r="N4" s="6">
        <f t="shared" si="5"/>
        <v>0.16200000000000001</v>
      </c>
      <c r="O4" s="2"/>
      <c r="P4" s="3">
        <f t="shared" ref="P4:P27" si="11">P3+1</f>
        <v>2</v>
      </c>
      <c r="Q4" s="3">
        <f t="shared" si="6"/>
        <v>2009</v>
      </c>
      <c r="R4" s="3">
        <v>14</v>
      </c>
      <c r="S4" s="8">
        <f t="shared" si="0"/>
        <v>15.428571428571429</v>
      </c>
      <c r="T4" s="4" t="s">
        <v>907</v>
      </c>
      <c r="U4" s="4">
        <f t="shared" si="7"/>
        <v>1</v>
      </c>
      <c r="W4" s="4" t="s">
        <v>447</v>
      </c>
      <c r="X4" s="3">
        <f>SUM(R15:R21)</f>
        <v>174</v>
      </c>
      <c r="Y4" s="9">
        <f>SUMPRODUCT(S15:S21,R15:R21)/X4</f>
        <v>26.373563218390803</v>
      </c>
      <c r="Z4" s="13">
        <f t="shared" si="8"/>
        <v>0.39816933638443935</v>
      </c>
      <c r="AA4" s="13">
        <f t="shared" si="9"/>
        <v>0.28501693643681419</v>
      </c>
    </row>
    <row r="5" spans="1:27">
      <c r="A5" s="3">
        <v>4</v>
      </c>
      <c r="B5" s="3">
        <v>3</v>
      </c>
      <c r="C5" s="4" t="s">
        <v>8</v>
      </c>
      <c r="D5" s="4" t="s">
        <v>8</v>
      </c>
      <c r="E5" s="4" t="b">
        <f t="shared" si="10"/>
        <v>1</v>
      </c>
      <c r="F5" s="5">
        <v>40585</v>
      </c>
      <c r="G5" s="4">
        <v>13</v>
      </c>
      <c r="H5" s="4"/>
      <c r="I5" s="4"/>
      <c r="J5" s="7" t="s">
        <v>451</v>
      </c>
      <c r="K5" s="4">
        <f t="shared" si="2"/>
        <v>432</v>
      </c>
      <c r="L5" s="4">
        <f t="shared" si="3"/>
        <v>58</v>
      </c>
      <c r="M5" s="6">
        <f t="shared" si="4"/>
        <v>0.42799999999999999</v>
      </c>
      <c r="N5" s="6">
        <f t="shared" si="5"/>
        <v>0.95399999999999996</v>
      </c>
      <c r="O5" s="2"/>
      <c r="P5" s="3">
        <f t="shared" si="11"/>
        <v>3</v>
      </c>
      <c r="Q5" s="3">
        <f t="shared" si="6"/>
        <v>2008</v>
      </c>
      <c r="R5" s="3">
        <v>7</v>
      </c>
      <c r="S5" s="8">
        <f t="shared" si="0"/>
        <v>14.285714285714286</v>
      </c>
      <c r="T5" s="4"/>
      <c r="U5" s="4" t="str">
        <f t="shared" si="7"/>
        <v/>
      </c>
      <c r="W5" s="4" t="s">
        <v>448</v>
      </c>
      <c r="X5" s="3">
        <f>SUM(R22:R28)</f>
        <v>76</v>
      </c>
      <c r="Y5" s="9">
        <f>SUMPRODUCT(S22:S28,R22:R28)/X5</f>
        <v>29.473684210526315</v>
      </c>
      <c r="Z5" s="13">
        <f t="shared" si="8"/>
        <v>0.17391304347826086</v>
      </c>
      <c r="AA5" s="13">
        <f t="shared" si="9"/>
        <v>0.31851968994968716</v>
      </c>
    </row>
    <row r="6" spans="1:27">
      <c r="A6" s="3">
        <v>5</v>
      </c>
      <c r="B6" s="3">
        <v>4</v>
      </c>
      <c r="C6" s="4" t="s">
        <v>9</v>
      </c>
      <c r="D6" s="4" t="s">
        <v>9</v>
      </c>
      <c r="E6" s="4" t="b">
        <f t="shared" si="10"/>
        <v>1</v>
      </c>
      <c r="F6" s="5">
        <v>40585</v>
      </c>
      <c r="G6" s="4">
        <v>4</v>
      </c>
      <c r="H6" s="4" t="s">
        <v>910</v>
      </c>
      <c r="I6" s="4" t="str">
        <f t="shared" si="1"/>
        <v>gmail</v>
      </c>
      <c r="J6" s="7" t="s">
        <v>452</v>
      </c>
      <c r="K6" s="4">
        <f t="shared" si="2"/>
        <v>55</v>
      </c>
      <c r="L6" s="4">
        <f t="shared" si="3"/>
        <v>9</v>
      </c>
      <c r="M6" s="6">
        <f t="shared" si="4"/>
        <v>6.6000000000000003E-2</v>
      </c>
      <c r="N6" s="6">
        <f t="shared" si="5"/>
        <v>0.39400000000000002</v>
      </c>
      <c r="O6" s="2"/>
      <c r="P6" s="3">
        <f t="shared" si="11"/>
        <v>4</v>
      </c>
      <c r="Q6" s="3">
        <f t="shared" si="6"/>
        <v>2007</v>
      </c>
      <c r="R6" s="3">
        <v>16</v>
      </c>
      <c r="S6" s="8">
        <f t="shared" si="0"/>
        <v>14.4375</v>
      </c>
      <c r="T6" s="4" t="s">
        <v>904</v>
      </c>
      <c r="U6" s="4">
        <f t="shared" si="7"/>
        <v>1</v>
      </c>
    </row>
    <row r="7" spans="1:27">
      <c r="A7" s="3">
        <v>6</v>
      </c>
      <c r="B7" s="3">
        <v>5</v>
      </c>
      <c r="C7" s="4" t="s">
        <v>10</v>
      </c>
      <c r="D7" s="4" t="s">
        <v>10</v>
      </c>
      <c r="E7" s="4" t="b">
        <f t="shared" si="10"/>
        <v>1</v>
      </c>
      <c r="F7" s="5">
        <v>40585</v>
      </c>
      <c r="G7" s="4">
        <v>17</v>
      </c>
      <c r="H7" s="4" t="s">
        <v>910</v>
      </c>
      <c r="I7" s="4" t="str">
        <f t="shared" si="1"/>
        <v>gmail</v>
      </c>
      <c r="J7" s="7" t="s">
        <v>453</v>
      </c>
      <c r="K7" s="4">
        <f t="shared" si="2"/>
        <v>169</v>
      </c>
      <c r="L7" s="4">
        <f t="shared" si="3"/>
        <v>29</v>
      </c>
      <c r="M7" s="6">
        <f t="shared" si="4"/>
        <v>0.69399999999999995</v>
      </c>
      <c r="N7" s="6">
        <f t="shared" si="5"/>
        <v>0.75600000000000001</v>
      </c>
      <c r="O7" s="2"/>
      <c r="P7" s="3">
        <f t="shared" si="11"/>
        <v>5</v>
      </c>
      <c r="Q7" s="3">
        <f t="shared" si="6"/>
        <v>2006</v>
      </c>
      <c r="R7" s="3">
        <v>28</v>
      </c>
      <c r="S7" s="8">
        <f t="shared" si="0"/>
        <v>7.1785714285714288</v>
      </c>
      <c r="T7" s="4"/>
      <c r="U7" s="4" t="str">
        <f t="shared" si="7"/>
        <v/>
      </c>
      <c r="W7" s="4" t="s">
        <v>880</v>
      </c>
      <c r="X7" s="8">
        <f>MIN($G$2:$G$438)</f>
        <v>0.5</v>
      </c>
      <c r="Y7" s="8">
        <f>MIN($L$2:$L$438)</f>
        <v>1</v>
      </c>
      <c r="Z7" s="10">
        <f>X8-X7</f>
        <v>7.5</v>
      </c>
    </row>
    <row r="8" spans="1:27">
      <c r="A8" s="3">
        <v>7</v>
      </c>
      <c r="B8" s="3">
        <v>6</v>
      </c>
      <c r="C8" s="4" t="s">
        <v>11</v>
      </c>
      <c r="D8" s="4" t="s">
        <v>11</v>
      </c>
      <c r="E8" s="4" t="b">
        <f t="shared" si="10"/>
        <v>1</v>
      </c>
      <c r="F8" s="5">
        <v>40585</v>
      </c>
      <c r="G8" s="4">
        <v>23</v>
      </c>
      <c r="H8" s="4"/>
      <c r="I8" s="4"/>
      <c r="J8" s="7" t="s">
        <v>454</v>
      </c>
      <c r="K8" s="4">
        <f t="shared" si="2"/>
        <v>129</v>
      </c>
      <c r="L8" s="4">
        <f t="shared" si="3"/>
        <v>26</v>
      </c>
      <c r="M8" s="6">
        <f t="shared" si="4"/>
        <v>0.91200000000000003</v>
      </c>
      <c r="N8" s="6">
        <f t="shared" si="5"/>
        <v>0.65800000000000003</v>
      </c>
      <c r="O8" s="2"/>
      <c r="P8" s="3">
        <f t="shared" si="11"/>
        <v>6</v>
      </c>
      <c r="Q8" s="3">
        <f t="shared" si="6"/>
        <v>2005</v>
      </c>
      <c r="R8" s="3">
        <v>14</v>
      </c>
      <c r="S8" s="8">
        <f t="shared" si="0"/>
        <v>15.785714285714286</v>
      </c>
      <c r="T8" s="4"/>
      <c r="U8" s="4" t="str">
        <f t="shared" si="7"/>
        <v/>
      </c>
      <c r="W8" s="4" t="s">
        <v>882</v>
      </c>
      <c r="X8" s="8">
        <f>PERCENTILE($G$2:$G$438,0.25)</f>
        <v>8</v>
      </c>
      <c r="Y8" s="8">
        <f>PERCENTILE($L$2:$L$438,0.25)</f>
        <v>7</v>
      </c>
    </row>
    <row r="9" spans="1:27">
      <c r="A9" s="3">
        <v>8</v>
      </c>
      <c r="B9" s="3">
        <v>7</v>
      </c>
      <c r="C9" s="4" t="s">
        <v>12</v>
      </c>
      <c r="D9" s="4" t="s">
        <v>12</v>
      </c>
      <c r="E9" s="4" t="b">
        <f t="shared" si="10"/>
        <v>1</v>
      </c>
      <c r="F9" s="5">
        <v>40585</v>
      </c>
      <c r="G9" s="4">
        <v>18</v>
      </c>
      <c r="H9" s="4" t="s">
        <v>910</v>
      </c>
      <c r="I9" s="4" t="str">
        <f t="shared" si="1"/>
        <v>gmail</v>
      </c>
      <c r="J9" s="7" t="s">
        <v>455</v>
      </c>
      <c r="K9" s="4">
        <f t="shared" si="2"/>
        <v>81</v>
      </c>
      <c r="L9" s="4">
        <f t="shared" si="3"/>
        <v>18</v>
      </c>
      <c r="M9" s="6">
        <f t="shared" si="4"/>
        <v>0.745</v>
      </c>
      <c r="N9" s="6">
        <f t="shared" si="5"/>
        <v>0.52</v>
      </c>
      <c r="O9" s="2"/>
      <c r="P9" s="3">
        <f t="shared" si="11"/>
        <v>7</v>
      </c>
      <c r="Q9" s="3">
        <f t="shared" si="6"/>
        <v>2004</v>
      </c>
      <c r="R9" s="3">
        <v>14</v>
      </c>
      <c r="S9" s="8">
        <f t="shared" si="0"/>
        <v>15</v>
      </c>
      <c r="T9" s="4"/>
      <c r="U9" s="4" t="str">
        <f t="shared" si="7"/>
        <v/>
      </c>
      <c r="W9" s="4" t="s">
        <v>881</v>
      </c>
      <c r="X9" s="8">
        <f>MEDIAN($G$2:$G$438)</f>
        <v>14</v>
      </c>
      <c r="Y9" s="8">
        <f>MEDIAN($L$2:$L$438)</f>
        <v>14</v>
      </c>
    </row>
    <row r="10" spans="1:27">
      <c r="A10" s="3">
        <v>9</v>
      </c>
      <c r="B10" s="3">
        <v>8</v>
      </c>
      <c r="C10" s="4" t="s">
        <v>13</v>
      </c>
      <c r="D10" s="4" t="s">
        <v>13</v>
      </c>
      <c r="E10" s="4" t="b">
        <f t="shared" si="10"/>
        <v>1</v>
      </c>
      <c r="F10" s="5">
        <v>40585</v>
      </c>
      <c r="G10" s="4">
        <v>13</v>
      </c>
      <c r="H10" s="4" t="s">
        <v>912</v>
      </c>
      <c r="I10" s="4" t="str">
        <f t="shared" si="1"/>
        <v>hotmail</v>
      </c>
      <c r="J10" s="7" t="s">
        <v>456</v>
      </c>
      <c r="K10" s="4">
        <f t="shared" si="2"/>
        <v>383</v>
      </c>
      <c r="L10" s="4">
        <f t="shared" si="3"/>
        <v>66</v>
      </c>
      <c r="M10" s="6">
        <f t="shared" si="4"/>
        <v>0.42799999999999999</v>
      </c>
      <c r="N10" s="6">
        <f t="shared" si="5"/>
        <v>0.93500000000000005</v>
      </c>
      <c r="O10" s="2"/>
      <c r="P10" s="3">
        <f t="shared" si="11"/>
        <v>8</v>
      </c>
      <c r="Q10" s="3">
        <f t="shared" si="6"/>
        <v>2003</v>
      </c>
      <c r="R10" s="3">
        <v>20</v>
      </c>
      <c r="S10" s="8">
        <f t="shared" si="0"/>
        <v>16.55</v>
      </c>
      <c r="T10" s="4" t="s">
        <v>903</v>
      </c>
      <c r="U10" s="4">
        <f t="shared" si="7"/>
        <v>1</v>
      </c>
      <c r="W10" s="4" t="s">
        <v>883</v>
      </c>
      <c r="X10" s="8">
        <f>AVERAGE($G$2:$G$438)</f>
        <v>13.162471395881006</v>
      </c>
      <c r="Y10" s="8">
        <f>AVERAGE($L$2:$L$438)</f>
        <v>23.71395881006865</v>
      </c>
    </row>
    <row r="11" spans="1:27">
      <c r="A11" s="3">
        <v>10</v>
      </c>
      <c r="B11" s="3">
        <v>9</v>
      </c>
      <c r="C11" s="4" t="s">
        <v>14</v>
      </c>
      <c r="D11" s="4" t="s">
        <v>14</v>
      </c>
      <c r="E11" s="4" t="b">
        <f t="shared" si="10"/>
        <v>1</v>
      </c>
      <c r="F11" s="5">
        <v>40585</v>
      </c>
      <c r="G11" s="4">
        <v>9</v>
      </c>
      <c r="H11" s="4" t="s">
        <v>912</v>
      </c>
      <c r="I11" s="4" t="str">
        <f t="shared" si="1"/>
        <v>hotmail</v>
      </c>
      <c r="J11" s="7" t="s">
        <v>457</v>
      </c>
      <c r="K11" s="4">
        <f t="shared" si="2"/>
        <v>828</v>
      </c>
      <c r="L11" s="4">
        <f t="shared" si="3"/>
        <v>150</v>
      </c>
      <c r="M11" s="6">
        <f t="shared" si="4"/>
        <v>0.27700000000000002</v>
      </c>
      <c r="N11" s="6">
        <f t="shared" si="5"/>
        <v>1</v>
      </c>
      <c r="O11" s="2"/>
      <c r="P11" s="3">
        <f t="shared" si="11"/>
        <v>9</v>
      </c>
      <c r="Q11" s="3">
        <f t="shared" si="6"/>
        <v>2002</v>
      </c>
      <c r="R11" s="3">
        <v>12</v>
      </c>
      <c r="S11" s="8">
        <f t="shared" si="0"/>
        <v>35.833333333333336</v>
      </c>
      <c r="T11" s="4"/>
      <c r="U11" s="4" t="str">
        <f t="shared" si="7"/>
        <v/>
      </c>
      <c r="W11" s="4" t="s">
        <v>884</v>
      </c>
      <c r="X11" s="8">
        <f>PERCENTILE($G$2:$G$438,0.75)</f>
        <v>18</v>
      </c>
      <c r="Y11" s="8">
        <f>PERCENTILE($L$2:$L$438,0.75)</f>
        <v>31</v>
      </c>
    </row>
    <row r="12" spans="1:27">
      <c r="A12" s="3">
        <v>11</v>
      </c>
      <c r="B12" s="3">
        <v>10</v>
      </c>
      <c r="C12" s="4" t="s">
        <v>15</v>
      </c>
      <c r="D12" s="4" t="s">
        <v>15</v>
      </c>
      <c r="E12" s="4" t="b">
        <f t="shared" si="10"/>
        <v>1</v>
      </c>
      <c r="F12" s="5">
        <v>40585</v>
      </c>
      <c r="G12" s="4">
        <v>17</v>
      </c>
      <c r="H12" s="4" t="s">
        <v>910</v>
      </c>
      <c r="I12" s="4" t="str">
        <f t="shared" si="1"/>
        <v>gmail</v>
      </c>
      <c r="J12" s="7" t="s">
        <v>458</v>
      </c>
      <c r="K12" s="4">
        <f t="shared" si="2"/>
        <v>179</v>
      </c>
      <c r="L12" s="4">
        <f t="shared" si="3"/>
        <v>31</v>
      </c>
      <c r="M12" s="6">
        <f t="shared" si="4"/>
        <v>0.69399999999999995</v>
      </c>
      <c r="N12" s="6">
        <f t="shared" si="5"/>
        <v>0.77500000000000002</v>
      </c>
      <c r="O12" s="2"/>
      <c r="P12" s="3">
        <f t="shared" si="11"/>
        <v>10</v>
      </c>
      <c r="Q12" s="3">
        <f t="shared" si="6"/>
        <v>2001</v>
      </c>
      <c r="R12" s="3">
        <v>18</v>
      </c>
      <c r="S12" s="8">
        <f t="shared" si="0"/>
        <v>16.833333333333332</v>
      </c>
      <c r="T12" s="4" t="s">
        <v>902</v>
      </c>
      <c r="U12" s="4">
        <f t="shared" si="7"/>
        <v>1</v>
      </c>
      <c r="W12" s="4" t="s">
        <v>885</v>
      </c>
      <c r="X12" s="8">
        <f>MAX($G$2:$G$438)</f>
        <v>26</v>
      </c>
      <c r="Y12" s="8">
        <f>MAX($L$2:$L$438)</f>
        <v>195</v>
      </c>
      <c r="Z12" s="10">
        <f>X12-X11</f>
        <v>8</v>
      </c>
    </row>
    <row r="13" spans="1:27">
      <c r="A13" s="3">
        <v>12</v>
      </c>
      <c r="B13" s="3">
        <v>11</v>
      </c>
      <c r="C13" s="4" t="s">
        <v>16</v>
      </c>
      <c r="D13" s="4" t="s">
        <v>16</v>
      </c>
      <c r="E13" s="4" t="b">
        <f t="shared" si="10"/>
        <v>1</v>
      </c>
      <c r="F13" s="5">
        <v>40585</v>
      </c>
      <c r="G13" s="4">
        <v>15</v>
      </c>
      <c r="H13" s="4"/>
      <c r="I13" s="4"/>
      <c r="J13" s="7" t="s">
        <v>459</v>
      </c>
      <c r="K13" s="4">
        <f t="shared" si="2"/>
        <v>198</v>
      </c>
      <c r="L13" s="4">
        <f t="shared" si="3"/>
        <v>44</v>
      </c>
      <c r="M13" s="6">
        <f t="shared" si="4"/>
        <v>0.53800000000000003</v>
      </c>
      <c r="N13" s="6">
        <f t="shared" si="5"/>
        <v>0.81399999999999995</v>
      </c>
      <c r="O13" s="2"/>
      <c r="P13" s="3">
        <f t="shared" si="11"/>
        <v>11</v>
      </c>
      <c r="Q13" s="3">
        <f t="shared" si="6"/>
        <v>2000</v>
      </c>
      <c r="R13" s="3">
        <v>15</v>
      </c>
      <c r="S13" s="8">
        <f t="shared" si="0"/>
        <v>27.066666666666666</v>
      </c>
      <c r="T13" s="4"/>
      <c r="U13" s="4" t="str">
        <f t="shared" si="7"/>
        <v/>
      </c>
      <c r="W13" s="4" t="s">
        <v>892</v>
      </c>
      <c r="X13" s="3">
        <f>MODE(G2:G438)</f>
        <v>16</v>
      </c>
    </row>
    <row r="14" spans="1:27">
      <c r="A14" s="3">
        <v>13</v>
      </c>
      <c r="B14" s="3">
        <v>12</v>
      </c>
      <c r="C14" s="4" t="s">
        <v>17</v>
      </c>
      <c r="D14" s="4" t="s">
        <v>422</v>
      </c>
      <c r="E14" s="4" t="b">
        <f t="shared" si="10"/>
        <v>0</v>
      </c>
      <c r="F14" s="5">
        <v>40585</v>
      </c>
      <c r="G14" s="4">
        <v>23</v>
      </c>
      <c r="H14" s="4" t="s">
        <v>910</v>
      </c>
      <c r="I14" s="4" t="str">
        <f t="shared" si="1"/>
        <v>gmail</v>
      </c>
      <c r="J14" s="7" t="s">
        <v>460</v>
      </c>
      <c r="K14" s="4">
        <f t="shared" si="2"/>
        <v>14</v>
      </c>
      <c r="L14" s="4">
        <f t="shared" si="3"/>
        <v>3</v>
      </c>
      <c r="M14" s="6">
        <f t="shared" si="4"/>
        <v>0.91200000000000003</v>
      </c>
      <c r="N14" s="6">
        <f t="shared" si="5"/>
        <v>9.4E-2</v>
      </c>
      <c r="O14" s="2"/>
      <c r="P14" s="3">
        <f t="shared" si="11"/>
        <v>12</v>
      </c>
      <c r="Q14" s="3">
        <f t="shared" si="6"/>
        <v>1999</v>
      </c>
      <c r="R14" s="3">
        <v>21</v>
      </c>
      <c r="S14" s="8">
        <f t="shared" si="0"/>
        <v>29.714285714285715</v>
      </c>
      <c r="T14" s="4" t="s">
        <v>901</v>
      </c>
      <c r="U14" s="4">
        <f t="shared" si="7"/>
        <v>1</v>
      </c>
    </row>
    <row r="15" spans="1:27">
      <c r="A15" s="3">
        <v>14</v>
      </c>
      <c r="B15" s="3">
        <v>13</v>
      </c>
      <c r="C15" s="4" t="s">
        <v>18</v>
      </c>
      <c r="D15" s="4" t="s">
        <v>18</v>
      </c>
      <c r="E15" s="4" t="b">
        <f t="shared" si="10"/>
        <v>1</v>
      </c>
      <c r="F15" s="5">
        <v>40585</v>
      </c>
      <c r="G15" s="4">
        <v>18</v>
      </c>
      <c r="H15" s="4" t="s">
        <v>910</v>
      </c>
      <c r="I15" s="4" t="str">
        <f t="shared" si="1"/>
        <v>gmail</v>
      </c>
      <c r="J15" s="7" t="s">
        <v>461</v>
      </c>
      <c r="K15" s="4">
        <f t="shared" si="2"/>
        <v>244</v>
      </c>
      <c r="L15" s="4">
        <f t="shared" si="3"/>
        <v>51</v>
      </c>
      <c r="M15" s="6">
        <f t="shared" si="4"/>
        <v>0.745</v>
      </c>
      <c r="N15" s="6">
        <f t="shared" si="5"/>
        <v>0.86399999999999999</v>
      </c>
      <c r="O15" s="2"/>
      <c r="P15" s="3">
        <f t="shared" si="11"/>
        <v>13</v>
      </c>
      <c r="Q15" s="3">
        <f t="shared" si="6"/>
        <v>1998</v>
      </c>
      <c r="R15" s="3">
        <v>29</v>
      </c>
      <c r="S15" s="8">
        <f t="shared" si="0"/>
        <v>18.862068965517242</v>
      </c>
      <c r="T15" s="4"/>
      <c r="U15" s="4" t="str">
        <f t="shared" si="7"/>
        <v/>
      </c>
    </row>
    <row r="16" spans="1:27">
      <c r="A16" s="3">
        <v>15</v>
      </c>
      <c r="B16" s="3">
        <v>14</v>
      </c>
      <c r="C16" s="4" t="s">
        <v>19</v>
      </c>
      <c r="D16" s="4" t="s">
        <v>19</v>
      </c>
      <c r="E16" s="4" t="b">
        <f t="shared" si="10"/>
        <v>1</v>
      </c>
      <c r="F16" s="5">
        <v>40585</v>
      </c>
      <c r="G16" s="4">
        <v>4</v>
      </c>
      <c r="H16" s="4"/>
      <c r="I16" s="4"/>
      <c r="J16" s="7" t="s">
        <v>462</v>
      </c>
      <c r="K16" s="4">
        <f t="shared" si="2"/>
        <v>42</v>
      </c>
      <c r="L16" s="4">
        <f t="shared" si="3"/>
        <v>9</v>
      </c>
      <c r="M16" s="6">
        <f t="shared" si="4"/>
        <v>6.6000000000000003E-2</v>
      </c>
      <c r="N16" s="6">
        <f t="shared" si="5"/>
        <v>0.29499999999999998</v>
      </c>
      <c r="O16" s="2"/>
      <c r="P16" s="3">
        <f t="shared" si="11"/>
        <v>14</v>
      </c>
      <c r="Q16" s="3">
        <f t="shared" si="6"/>
        <v>1997</v>
      </c>
      <c r="R16" s="3">
        <v>19</v>
      </c>
      <c r="S16" s="8">
        <f t="shared" si="0"/>
        <v>26.315789473684209</v>
      </c>
      <c r="T16" s="4" t="s">
        <v>900</v>
      </c>
      <c r="U16" s="4">
        <f t="shared" si="7"/>
        <v>1</v>
      </c>
    </row>
    <row r="17" spans="1:21">
      <c r="A17" s="3">
        <v>16</v>
      </c>
      <c r="B17" s="3">
        <v>15</v>
      </c>
      <c r="C17" s="4" t="s">
        <v>20</v>
      </c>
      <c r="D17" s="4" t="s">
        <v>20</v>
      </c>
      <c r="E17" s="4" t="b">
        <f t="shared" si="10"/>
        <v>1</v>
      </c>
      <c r="F17" s="5">
        <v>40585</v>
      </c>
      <c r="G17" s="4">
        <v>16</v>
      </c>
      <c r="H17" s="4" t="s">
        <v>910</v>
      </c>
      <c r="I17" s="4" t="str">
        <f t="shared" si="1"/>
        <v>gmail</v>
      </c>
      <c r="J17" s="7" t="s">
        <v>463</v>
      </c>
      <c r="K17" s="4">
        <f t="shared" si="2"/>
        <v>449</v>
      </c>
      <c r="L17" s="4">
        <f t="shared" si="3"/>
        <v>84</v>
      </c>
      <c r="M17" s="6">
        <f t="shared" si="4"/>
        <v>0.60699999999999998</v>
      </c>
      <c r="N17" s="6">
        <f t="shared" si="5"/>
        <v>0.96099999999999997</v>
      </c>
      <c r="O17" s="2"/>
      <c r="P17" s="3">
        <f t="shared" si="11"/>
        <v>15</v>
      </c>
      <c r="Q17" s="3">
        <f t="shared" si="6"/>
        <v>1996</v>
      </c>
      <c r="R17" s="3">
        <v>30</v>
      </c>
      <c r="S17" s="8">
        <f t="shared" si="0"/>
        <v>22.066666666666666</v>
      </c>
      <c r="T17" s="4"/>
      <c r="U17" s="4" t="str">
        <f t="shared" si="7"/>
        <v/>
      </c>
    </row>
    <row r="18" spans="1:21">
      <c r="A18" s="3">
        <v>17</v>
      </c>
      <c r="B18" s="3">
        <v>16</v>
      </c>
      <c r="C18" s="4" t="s">
        <v>21</v>
      </c>
      <c r="D18" s="4" t="s">
        <v>21</v>
      </c>
      <c r="E18" s="4" t="b">
        <f t="shared" si="10"/>
        <v>1</v>
      </c>
      <c r="F18" s="5">
        <v>40585</v>
      </c>
      <c r="G18" s="4">
        <v>6</v>
      </c>
      <c r="H18" s="4" t="s">
        <v>910</v>
      </c>
      <c r="I18" s="4" t="str">
        <f t="shared" si="1"/>
        <v>gmail</v>
      </c>
      <c r="J18" s="7">
        <v>6</v>
      </c>
      <c r="K18" s="4">
        <f t="shared" si="2"/>
        <v>1</v>
      </c>
      <c r="L18" s="4">
        <f t="shared" si="3"/>
        <v>1</v>
      </c>
      <c r="M18" s="6">
        <f t="shared" si="4"/>
        <v>0.16700000000000001</v>
      </c>
      <c r="N18" s="6">
        <f t="shared" si="5"/>
        <v>0</v>
      </c>
      <c r="O18" s="2"/>
      <c r="P18" s="3">
        <f t="shared" si="11"/>
        <v>16</v>
      </c>
      <c r="Q18" s="3">
        <f t="shared" si="6"/>
        <v>1995</v>
      </c>
      <c r="R18" s="3">
        <v>38</v>
      </c>
      <c r="S18" s="8">
        <f t="shared" si="0"/>
        <v>29.157894736842106</v>
      </c>
      <c r="T18" s="4" t="s">
        <v>899</v>
      </c>
      <c r="U18" s="4">
        <f t="shared" si="7"/>
        <v>1</v>
      </c>
    </row>
    <row r="19" spans="1:21">
      <c r="A19" s="3">
        <v>18</v>
      </c>
      <c r="B19" s="3">
        <v>17</v>
      </c>
      <c r="C19" s="4" t="s">
        <v>22</v>
      </c>
      <c r="D19" s="4" t="s">
        <v>22</v>
      </c>
      <c r="E19" s="4" t="b">
        <f t="shared" si="10"/>
        <v>1</v>
      </c>
      <c r="F19" s="5">
        <v>40585</v>
      </c>
      <c r="G19" s="4">
        <v>16</v>
      </c>
      <c r="H19" s="4" t="s">
        <v>910</v>
      </c>
      <c r="I19" s="4" t="str">
        <f t="shared" si="1"/>
        <v>gmail</v>
      </c>
      <c r="J19" s="7" t="s">
        <v>464</v>
      </c>
      <c r="K19" s="4">
        <f t="shared" si="2"/>
        <v>37</v>
      </c>
      <c r="L19" s="4">
        <f t="shared" si="3"/>
        <v>9</v>
      </c>
      <c r="M19" s="6">
        <f t="shared" si="4"/>
        <v>0.60699999999999998</v>
      </c>
      <c r="N19" s="6">
        <f t="shared" si="5"/>
        <v>0.26600000000000001</v>
      </c>
      <c r="O19" s="2"/>
      <c r="P19" s="3">
        <f t="shared" si="11"/>
        <v>17</v>
      </c>
      <c r="Q19" s="3">
        <f t="shared" si="6"/>
        <v>1994</v>
      </c>
      <c r="R19" s="3">
        <v>22</v>
      </c>
      <c r="S19" s="8">
        <f t="shared" si="0"/>
        <v>28.272727272727273</v>
      </c>
      <c r="T19" s="4"/>
      <c r="U19" s="4" t="str">
        <f t="shared" si="7"/>
        <v/>
      </c>
    </row>
    <row r="20" spans="1:21">
      <c r="A20" s="3">
        <v>19</v>
      </c>
      <c r="B20" s="3">
        <v>18</v>
      </c>
      <c r="C20" s="4" t="s">
        <v>23</v>
      </c>
      <c r="D20" s="4" t="s">
        <v>23</v>
      </c>
      <c r="E20" s="4" t="b">
        <f t="shared" si="10"/>
        <v>1</v>
      </c>
      <c r="F20" s="5">
        <v>40585</v>
      </c>
      <c r="G20" s="4">
        <v>14</v>
      </c>
      <c r="H20" s="4"/>
      <c r="I20" s="4"/>
      <c r="J20" s="7" t="s">
        <v>465</v>
      </c>
      <c r="K20" s="4">
        <f t="shared" si="2"/>
        <v>48</v>
      </c>
      <c r="L20" s="4">
        <f t="shared" si="3"/>
        <v>10</v>
      </c>
      <c r="M20" s="6">
        <f t="shared" si="4"/>
        <v>0.495</v>
      </c>
      <c r="N20" s="6">
        <f t="shared" si="5"/>
        <v>0.35</v>
      </c>
      <c r="O20" s="2"/>
      <c r="P20" s="3">
        <f t="shared" si="11"/>
        <v>18</v>
      </c>
      <c r="Q20" s="3">
        <f t="shared" si="6"/>
        <v>1993</v>
      </c>
      <c r="R20" s="3">
        <v>26</v>
      </c>
      <c r="S20" s="8">
        <f t="shared" si="0"/>
        <v>35.46153846153846</v>
      </c>
      <c r="T20" s="4" t="s">
        <v>898</v>
      </c>
      <c r="U20" s="4">
        <f t="shared" si="7"/>
        <v>1</v>
      </c>
    </row>
    <row r="21" spans="1:21">
      <c r="A21" s="3">
        <v>20</v>
      </c>
      <c r="B21" s="3">
        <v>19</v>
      </c>
      <c r="C21" s="4" t="s">
        <v>24</v>
      </c>
      <c r="D21" s="4" t="s">
        <v>24</v>
      </c>
      <c r="E21" s="4" t="b">
        <f t="shared" si="10"/>
        <v>1</v>
      </c>
      <c r="F21" s="5">
        <v>40585</v>
      </c>
      <c r="G21" s="4">
        <v>6</v>
      </c>
      <c r="H21" s="4" t="s">
        <v>910</v>
      </c>
      <c r="I21" s="4" t="str">
        <f t="shared" si="1"/>
        <v>gmail</v>
      </c>
      <c r="J21" s="7" t="s">
        <v>466</v>
      </c>
      <c r="K21" s="4">
        <f t="shared" si="2"/>
        <v>36</v>
      </c>
      <c r="L21" s="4">
        <f t="shared" si="3"/>
        <v>7</v>
      </c>
      <c r="M21" s="6">
        <f t="shared" si="4"/>
        <v>0.16700000000000001</v>
      </c>
      <c r="N21" s="6">
        <f t="shared" si="5"/>
        <v>0.254</v>
      </c>
      <c r="O21" s="2"/>
      <c r="P21" s="3">
        <f t="shared" si="11"/>
        <v>19</v>
      </c>
      <c r="Q21" s="3">
        <f t="shared" si="6"/>
        <v>1992</v>
      </c>
      <c r="R21" s="3">
        <v>10</v>
      </c>
      <c r="S21" s="8">
        <f t="shared" si="0"/>
        <v>22.8</v>
      </c>
      <c r="T21" s="4" t="s">
        <v>897</v>
      </c>
      <c r="U21" s="4">
        <f t="shared" si="7"/>
        <v>1</v>
      </c>
    </row>
    <row r="22" spans="1:21">
      <c r="A22" s="3">
        <v>21</v>
      </c>
      <c r="B22" s="3">
        <v>20</v>
      </c>
      <c r="C22" s="4" t="s">
        <v>25</v>
      </c>
      <c r="D22" s="4" t="s">
        <v>25</v>
      </c>
      <c r="E22" s="4" t="b">
        <f t="shared" si="10"/>
        <v>1</v>
      </c>
      <c r="F22" s="5">
        <v>40585</v>
      </c>
      <c r="G22" s="4">
        <v>15</v>
      </c>
      <c r="H22" s="4" t="s">
        <v>910</v>
      </c>
      <c r="I22" s="4" t="str">
        <f t="shared" si="1"/>
        <v>gmail</v>
      </c>
      <c r="J22" s="7" t="s">
        <v>467</v>
      </c>
      <c r="K22" s="4">
        <f t="shared" si="2"/>
        <v>48</v>
      </c>
      <c r="L22" s="4">
        <f t="shared" si="3"/>
        <v>8</v>
      </c>
      <c r="M22" s="6">
        <f t="shared" si="4"/>
        <v>0.53800000000000003</v>
      </c>
      <c r="N22" s="6">
        <f t="shared" si="5"/>
        <v>0.35</v>
      </c>
      <c r="O22" s="2"/>
      <c r="P22" s="3">
        <f>P21+1</f>
        <v>20</v>
      </c>
      <c r="Q22" s="3">
        <f t="shared" si="6"/>
        <v>1991</v>
      </c>
      <c r="R22" s="3">
        <v>8</v>
      </c>
      <c r="S22" s="8">
        <f t="shared" si="0"/>
        <v>13.875</v>
      </c>
      <c r="T22" s="4"/>
      <c r="U22" s="4" t="str">
        <f t="shared" si="7"/>
        <v/>
      </c>
    </row>
    <row r="23" spans="1:21">
      <c r="A23" s="3">
        <v>22</v>
      </c>
      <c r="B23" s="3">
        <v>21</v>
      </c>
      <c r="C23" s="4" t="s">
        <v>26</v>
      </c>
      <c r="D23" s="4" t="s">
        <v>26</v>
      </c>
      <c r="E23" s="4" t="b">
        <f t="shared" si="10"/>
        <v>1</v>
      </c>
      <c r="F23" s="5">
        <v>40585</v>
      </c>
      <c r="G23" s="4">
        <v>17</v>
      </c>
      <c r="H23" s="4" t="s">
        <v>910</v>
      </c>
      <c r="I23" s="4" t="str">
        <f t="shared" si="1"/>
        <v>gmail</v>
      </c>
      <c r="J23" s="7" t="s">
        <v>468</v>
      </c>
      <c r="K23" s="4">
        <f t="shared" si="2"/>
        <v>58</v>
      </c>
      <c r="L23" s="4">
        <f t="shared" si="3"/>
        <v>12</v>
      </c>
      <c r="M23" s="6">
        <f t="shared" si="4"/>
        <v>0.69399999999999995</v>
      </c>
      <c r="N23" s="6">
        <f t="shared" si="5"/>
        <v>0.40799999999999997</v>
      </c>
      <c r="O23" s="2"/>
      <c r="P23" s="3">
        <f t="shared" si="11"/>
        <v>21</v>
      </c>
      <c r="Q23" s="3">
        <f t="shared" si="6"/>
        <v>1990</v>
      </c>
      <c r="R23" s="3">
        <v>19</v>
      </c>
      <c r="S23" s="8">
        <f t="shared" si="0"/>
        <v>23.421052631578949</v>
      </c>
      <c r="T23" s="4" t="s">
        <v>896</v>
      </c>
      <c r="U23" s="4">
        <f t="shared" si="7"/>
        <v>1</v>
      </c>
    </row>
    <row r="24" spans="1:21">
      <c r="A24" s="3">
        <v>23</v>
      </c>
      <c r="B24" s="3">
        <v>22</v>
      </c>
      <c r="C24" s="4" t="s">
        <v>27</v>
      </c>
      <c r="D24" s="4" t="s">
        <v>27</v>
      </c>
      <c r="E24" s="4" t="b">
        <f t="shared" si="10"/>
        <v>1</v>
      </c>
      <c r="F24" s="5">
        <v>40585</v>
      </c>
      <c r="G24" s="4">
        <v>11</v>
      </c>
      <c r="H24" s="4" t="s">
        <v>910</v>
      </c>
      <c r="I24" s="4" t="str">
        <f t="shared" si="1"/>
        <v>gmail</v>
      </c>
      <c r="J24" s="7" t="s">
        <v>469</v>
      </c>
      <c r="K24" s="4">
        <f t="shared" si="2"/>
        <v>48</v>
      </c>
      <c r="L24" s="4">
        <f t="shared" si="3"/>
        <v>9</v>
      </c>
      <c r="M24" s="6">
        <f t="shared" si="4"/>
        <v>0.34599999999999997</v>
      </c>
      <c r="N24" s="6">
        <f t="shared" si="5"/>
        <v>0.35</v>
      </c>
      <c r="O24" s="2"/>
      <c r="P24" s="3">
        <f t="shared" si="11"/>
        <v>22</v>
      </c>
      <c r="Q24" s="3">
        <f t="shared" si="6"/>
        <v>1989</v>
      </c>
      <c r="R24" s="3">
        <v>10</v>
      </c>
      <c r="S24" s="8">
        <f t="shared" si="0"/>
        <v>30</v>
      </c>
      <c r="T24" s="4"/>
      <c r="U24" s="4" t="str">
        <f t="shared" si="7"/>
        <v/>
      </c>
    </row>
    <row r="25" spans="1:21">
      <c r="A25" s="3">
        <v>24</v>
      </c>
      <c r="B25" s="3">
        <v>23</v>
      </c>
      <c r="C25" s="4" t="s">
        <v>28</v>
      </c>
      <c r="D25" s="4" t="s">
        <v>28</v>
      </c>
      <c r="E25" s="4" t="b">
        <f t="shared" si="10"/>
        <v>1</v>
      </c>
      <c r="F25" s="5">
        <v>40585</v>
      </c>
      <c r="G25" s="4">
        <v>22</v>
      </c>
      <c r="H25" s="4"/>
      <c r="I25" s="4"/>
      <c r="J25" s="7" t="s">
        <v>470</v>
      </c>
      <c r="K25" s="4">
        <f t="shared" si="2"/>
        <v>25</v>
      </c>
      <c r="L25" s="4">
        <f t="shared" si="3"/>
        <v>6</v>
      </c>
      <c r="M25" s="6">
        <f t="shared" si="4"/>
        <v>0.88900000000000001</v>
      </c>
      <c r="N25" s="6">
        <f t="shared" si="5"/>
        <v>0.192</v>
      </c>
      <c r="O25" s="2"/>
      <c r="P25" s="3">
        <f t="shared" si="11"/>
        <v>23</v>
      </c>
      <c r="Q25" s="3">
        <f t="shared" si="6"/>
        <v>1988</v>
      </c>
      <c r="R25" s="3">
        <v>14</v>
      </c>
      <c r="S25" s="8">
        <f t="shared" si="0"/>
        <v>33.785714285714285</v>
      </c>
      <c r="T25" s="4"/>
      <c r="U25" s="4" t="str">
        <f t="shared" si="7"/>
        <v/>
      </c>
    </row>
    <row r="26" spans="1:21">
      <c r="A26" s="3">
        <v>25</v>
      </c>
      <c r="B26" s="3">
        <v>24</v>
      </c>
      <c r="C26" s="4" t="s">
        <v>29</v>
      </c>
      <c r="D26" s="4" t="s">
        <v>29</v>
      </c>
      <c r="E26" s="4" t="b">
        <f t="shared" si="10"/>
        <v>1</v>
      </c>
      <c r="F26" s="5">
        <v>40585</v>
      </c>
      <c r="G26" s="4">
        <v>3</v>
      </c>
      <c r="H26" s="4" t="s">
        <v>910</v>
      </c>
      <c r="I26" s="4" t="str">
        <f t="shared" si="1"/>
        <v>gmail</v>
      </c>
      <c r="J26" s="7" t="s">
        <v>471</v>
      </c>
      <c r="K26" s="4">
        <f t="shared" si="2"/>
        <v>195</v>
      </c>
      <c r="L26" s="4">
        <f t="shared" si="3"/>
        <v>38</v>
      </c>
      <c r="M26" s="6">
        <f t="shared" si="4"/>
        <v>0.05</v>
      </c>
      <c r="N26" s="6">
        <f t="shared" si="5"/>
        <v>0.80700000000000005</v>
      </c>
      <c r="O26" s="2"/>
      <c r="P26" s="3">
        <f>P25+1</f>
        <v>24</v>
      </c>
      <c r="Q26" s="3">
        <f t="shared" si="6"/>
        <v>1987</v>
      </c>
      <c r="R26" s="3">
        <v>15</v>
      </c>
      <c r="S26" s="8">
        <f t="shared" si="0"/>
        <v>31.866666666666667</v>
      </c>
      <c r="T26" s="4" t="s">
        <v>895</v>
      </c>
      <c r="U26" s="4">
        <f t="shared" si="7"/>
        <v>1</v>
      </c>
    </row>
    <row r="27" spans="1:21">
      <c r="A27" s="3">
        <v>26</v>
      </c>
      <c r="B27" s="3">
        <v>25</v>
      </c>
      <c r="C27" s="4" t="s">
        <v>30</v>
      </c>
      <c r="D27" s="4" t="s">
        <v>30</v>
      </c>
      <c r="E27" s="4" t="b">
        <f t="shared" si="10"/>
        <v>1</v>
      </c>
      <c r="F27" s="5">
        <v>40585</v>
      </c>
      <c r="G27" s="4">
        <v>12</v>
      </c>
      <c r="H27" s="4" t="s">
        <v>910</v>
      </c>
      <c r="I27" s="4" t="str">
        <f t="shared" si="1"/>
        <v>gmail</v>
      </c>
      <c r="J27" s="7" t="s">
        <v>472</v>
      </c>
      <c r="K27" s="4">
        <f t="shared" si="2"/>
        <v>9</v>
      </c>
      <c r="L27" s="4">
        <f t="shared" si="3"/>
        <v>2</v>
      </c>
      <c r="M27" s="6">
        <f t="shared" si="4"/>
        <v>0.38</v>
      </c>
      <c r="N27" s="6">
        <f t="shared" si="5"/>
        <v>5.5E-2</v>
      </c>
      <c r="O27" s="2"/>
      <c r="P27" s="3">
        <f t="shared" si="11"/>
        <v>25</v>
      </c>
      <c r="Q27" s="3">
        <f t="shared" si="6"/>
        <v>1986</v>
      </c>
      <c r="R27" s="3">
        <v>7</v>
      </c>
      <c r="S27" s="8">
        <f t="shared" si="0"/>
        <v>40.857142857142854</v>
      </c>
      <c r="T27" s="4"/>
      <c r="U27" s="4" t="str">
        <f t="shared" si="7"/>
        <v/>
      </c>
    </row>
    <row r="28" spans="1:21">
      <c r="A28" s="3">
        <v>27</v>
      </c>
      <c r="B28" s="3">
        <v>26</v>
      </c>
      <c r="C28" s="4" t="s">
        <v>31</v>
      </c>
      <c r="D28" s="4" t="s">
        <v>31</v>
      </c>
      <c r="E28" s="4" t="b">
        <f t="shared" si="10"/>
        <v>1</v>
      </c>
      <c r="F28" s="5">
        <v>40585</v>
      </c>
      <c r="G28" s="4">
        <v>1.5</v>
      </c>
      <c r="H28" s="4" t="s">
        <v>910</v>
      </c>
      <c r="I28" s="4" t="str">
        <f t="shared" si="1"/>
        <v>gmail</v>
      </c>
      <c r="J28" s="7" t="s">
        <v>473</v>
      </c>
      <c r="K28" s="4">
        <f t="shared" si="2"/>
        <v>23</v>
      </c>
      <c r="L28" s="4">
        <f t="shared" si="3"/>
        <v>6</v>
      </c>
      <c r="M28" s="6">
        <f t="shared" si="4"/>
        <v>1.7999999999999999E-2</v>
      </c>
      <c r="N28" s="6">
        <f t="shared" si="5"/>
        <v>0.17399999999999999</v>
      </c>
      <c r="O28" s="2"/>
      <c r="P28" s="3">
        <f>P27+1</f>
        <v>26</v>
      </c>
      <c r="Q28" s="3">
        <f t="shared" si="6"/>
        <v>1985</v>
      </c>
      <c r="R28" s="3">
        <v>3</v>
      </c>
      <c r="S28" s="8">
        <f t="shared" si="0"/>
        <v>49</v>
      </c>
      <c r="T28" s="4" t="s">
        <v>894</v>
      </c>
      <c r="U28" s="4">
        <f t="shared" si="7"/>
        <v>1</v>
      </c>
    </row>
    <row r="29" spans="1:21">
      <c r="A29" s="3">
        <v>28</v>
      </c>
      <c r="B29" s="3">
        <v>27</v>
      </c>
      <c r="C29" s="4" t="s">
        <v>32</v>
      </c>
      <c r="D29" s="4" t="s">
        <v>32</v>
      </c>
      <c r="E29" s="4" t="b">
        <f t="shared" si="10"/>
        <v>1</v>
      </c>
      <c r="F29" s="5">
        <v>40585</v>
      </c>
      <c r="G29" s="4">
        <v>21</v>
      </c>
      <c r="H29" s="4" t="s">
        <v>912</v>
      </c>
      <c r="I29" s="4" t="str">
        <f t="shared" si="1"/>
        <v>hotmail</v>
      </c>
      <c r="J29" s="7" t="s">
        <v>474</v>
      </c>
      <c r="K29" s="4">
        <f t="shared" si="2"/>
        <v>120</v>
      </c>
      <c r="L29" s="4">
        <f t="shared" si="3"/>
        <v>28</v>
      </c>
      <c r="M29" s="6">
        <f t="shared" si="4"/>
        <v>0.84599999999999997</v>
      </c>
      <c r="N29" s="6">
        <f t="shared" si="5"/>
        <v>0.63900000000000001</v>
      </c>
      <c r="O29" s="2"/>
    </row>
    <row r="30" spans="1:21">
      <c r="A30" s="3">
        <v>29</v>
      </c>
      <c r="B30" s="3">
        <v>28</v>
      </c>
      <c r="C30" s="4" t="s">
        <v>33</v>
      </c>
      <c r="D30" s="4" t="s">
        <v>33</v>
      </c>
      <c r="E30" s="4" t="b">
        <f t="shared" si="10"/>
        <v>1</v>
      </c>
      <c r="F30" s="5">
        <v>40585</v>
      </c>
      <c r="G30" s="4">
        <v>9</v>
      </c>
      <c r="H30" s="4" t="s">
        <v>913</v>
      </c>
      <c r="I30" s="4" t="str">
        <f t="shared" si="1"/>
        <v>yahoo</v>
      </c>
      <c r="J30" s="7" t="s">
        <v>475</v>
      </c>
      <c r="K30" s="4">
        <f t="shared" si="2"/>
        <v>25</v>
      </c>
      <c r="L30" s="4">
        <f t="shared" si="3"/>
        <v>4</v>
      </c>
      <c r="M30" s="6">
        <f t="shared" si="4"/>
        <v>0.27700000000000002</v>
      </c>
      <c r="N30" s="6">
        <f t="shared" si="5"/>
        <v>0.192</v>
      </c>
      <c r="O30" s="2"/>
    </row>
    <row r="31" spans="1:21">
      <c r="A31" s="3">
        <v>30</v>
      </c>
      <c r="B31" s="3">
        <v>29</v>
      </c>
      <c r="C31" s="4" t="s">
        <v>34</v>
      </c>
      <c r="D31" s="4" t="s">
        <v>34</v>
      </c>
      <c r="E31" s="4" t="b">
        <f t="shared" si="10"/>
        <v>1</v>
      </c>
      <c r="F31" s="5">
        <v>40585</v>
      </c>
      <c r="G31" s="4">
        <v>15</v>
      </c>
      <c r="H31" s="4" t="s">
        <v>914</v>
      </c>
      <c r="I31" s="4" t="str">
        <f t="shared" si="1"/>
        <v>yahoo</v>
      </c>
      <c r="J31" s="7" t="s">
        <v>476</v>
      </c>
      <c r="K31" s="4">
        <f t="shared" si="2"/>
        <v>153</v>
      </c>
      <c r="L31" s="4">
        <f t="shared" si="3"/>
        <v>29</v>
      </c>
      <c r="M31" s="6">
        <f t="shared" si="4"/>
        <v>0.53800000000000003</v>
      </c>
      <c r="N31" s="6">
        <f t="shared" si="5"/>
        <v>0.72199999999999998</v>
      </c>
      <c r="O31" s="2"/>
    </row>
    <row r="32" spans="1:21">
      <c r="A32" s="3">
        <v>31</v>
      </c>
      <c r="B32" s="3">
        <v>30</v>
      </c>
      <c r="C32" s="4" t="s">
        <v>35</v>
      </c>
      <c r="D32" s="4" t="s">
        <v>35</v>
      </c>
      <c r="E32" s="4" t="b">
        <f t="shared" si="10"/>
        <v>1</v>
      </c>
      <c r="F32" s="5">
        <v>40585</v>
      </c>
      <c r="G32" s="4">
        <v>20</v>
      </c>
      <c r="H32" s="4" t="s">
        <v>910</v>
      </c>
      <c r="I32" s="4" t="str">
        <f t="shared" si="1"/>
        <v>gmail</v>
      </c>
      <c r="J32" s="7" t="s">
        <v>477</v>
      </c>
      <c r="K32" s="4">
        <f t="shared" si="2"/>
        <v>49</v>
      </c>
      <c r="L32" s="4">
        <f t="shared" si="3"/>
        <v>9</v>
      </c>
      <c r="M32" s="6">
        <f t="shared" si="4"/>
        <v>0.82699999999999996</v>
      </c>
      <c r="N32" s="6">
        <f t="shared" si="5"/>
        <v>0.36399999999999999</v>
      </c>
      <c r="O32" s="2"/>
    </row>
    <row r="33" spans="1:15">
      <c r="A33" s="3">
        <v>32</v>
      </c>
      <c r="B33" s="3">
        <v>31</v>
      </c>
      <c r="C33" s="4" t="s">
        <v>36</v>
      </c>
      <c r="D33" s="4" t="s">
        <v>36</v>
      </c>
      <c r="E33" s="4" t="b">
        <f t="shared" si="10"/>
        <v>1</v>
      </c>
      <c r="F33" s="5">
        <v>40585</v>
      </c>
      <c r="G33" s="4">
        <v>18</v>
      </c>
      <c r="H33" s="4" t="s">
        <v>910</v>
      </c>
      <c r="I33" s="4" t="str">
        <f t="shared" si="1"/>
        <v>gmail</v>
      </c>
      <c r="J33" s="7" t="s">
        <v>478</v>
      </c>
      <c r="K33" s="4">
        <f t="shared" si="2"/>
        <v>354</v>
      </c>
      <c r="L33" s="4">
        <f t="shared" si="3"/>
        <v>72</v>
      </c>
      <c r="M33" s="6">
        <f t="shared" si="4"/>
        <v>0.745</v>
      </c>
      <c r="N33" s="6">
        <f t="shared" si="5"/>
        <v>0.92400000000000004</v>
      </c>
      <c r="O33" s="2"/>
    </row>
    <row r="34" spans="1:15">
      <c r="A34" s="3">
        <v>33</v>
      </c>
      <c r="B34" s="3">
        <v>32</v>
      </c>
      <c r="C34" s="4" t="s">
        <v>37</v>
      </c>
      <c r="D34" s="4" t="s">
        <v>37</v>
      </c>
      <c r="E34" s="4" t="b">
        <f t="shared" si="10"/>
        <v>1</v>
      </c>
      <c r="F34" s="5">
        <v>40585</v>
      </c>
      <c r="G34" s="4">
        <v>11</v>
      </c>
      <c r="H34" s="4" t="s">
        <v>910</v>
      </c>
      <c r="I34" s="4" t="str">
        <f t="shared" si="1"/>
        <v>gmail</v>
      </c>
      <c r="J34" s="7" t="s">
        <v>479</v>
      </c>
      <c r="K34" s="4">
        <f t="shared" si="2"/>
        <v>482</v>
      </c>
      <c r="L34" s="4">
        <f t="shared" si="3"/>
        <v>86</v>
      </c>
      <c r="M34" s="6">
        <f t="shared" si="4"/>
        <v>0.34599999999999997</v>
      </c>
      <c r="N34" s="6">
        <f t="shared" si="5"/>
        <v>0.98099999999999998</v>
      </c>
      <c r="O34" s="2"/>
    </row>
    <row r="35" spans="1:15">
      <c r="A35" s="3">
        <v>34</v>
      </c>
      <c r="B35" s="3">
        <v>33</v>
      </c>
      <c r="C35" s="4" t="s">
        <v>38</v>
      </c>
      <c r="D35" s="4" t="s">
        <v>38</v>
      </c>
      <c r="E35" s="4" t="b">
        <f t="shared" si="10"/>
        <v>1</v>
      </c>
      <c r="F35" s="5">
        <v>40585</v>
      </c>
      <c r="G35" s="4">
        <v>13</v>
      </c>
      <c r="H35" s="4"/>
      <c r="I35" s="4"/>
      <c r="J35" s="7" t="s">
        <v>480</v>
      </c>
      <c r="K35" s="4">
        <f t="shared" si="2"/>
        <v>305</v>
      </c>
      <c r="L35" s="4">
        <f t="shared" si="3"/>
        <v>58</v>
      </c>
      <c r="M35" s="6">
        <f t="shared" si="4"/>
        <v>0.42799999999999999</v>
      </c>
      <c r="N35" s="6">
        <f t="shared" si="5"/>
        <v>0.89200000000000002</v>
      </c>
      <c r="O35" s="2"/>
    </row>
    <row r="36" spans="1:15">
      <c r="A36" s="3">
        <v>35</v>
      </c>
      <c r="B36" s="3">
        <v>34</v>
      </c>
      <c r="C36" s="4" t="s">
        <v>39</v>
      </c>
      <c r="D36" s="4" t="s">
        <v>39</v>
      </c>
      <c r="E36" s="4" t="b">
        <f t="shared" si="10"/>
        <v>1</v>
      </c>
      <c r="F36" s="5">
        <v>40585</v>
      </c>
      <c r="G36" s="4">
        <v>18</v>
      </c>
      <c r="H36" s="4" t="s">
        <v>911</v>
      </c>
      <c r="I36" s="4" t="str">
        <f t="shared" si="1"/>
        <v>hotmail</v>
      </c>
      <c r="J36" s="7" t="s">
        <v>481</v>
      </c>
      <c r="K36" s="4">
        <f t="shared" si="2"/>
        <v>46</v>
      </c>
      <c r="L36" s="4">
        <f t="shared" si="3"/>
        <v>9</v>
      </c>
      <c r="M36" s="6">
        <f t="shared" si="4"/>
        <v>0.745</v>
      </c>
      <c r="N36" s="6">
        <f t="shared" si="5"/>
        <v>0.32700000000000001</v>
      </c>
      <c r="O36" s="2"/>
    </row>
    <row r="37" spans="1:15">
      <c r="A37" s="3">
        <v>36</v>
      </c>
      <c r="B37" s="3">
        <v>35</v>
      </c>
      <c r="C37" s="4" t="s">
        <v>40</v>
      </c>
      <c r="D37" s="4" t="s">
        <v>40</v>
      </c>
      <c r="E37" s="4" t="b">
        <f t="shared" si="10"/>
        <v>1</v>
      </c>
      <c r="F37" s="5">
        <v>40585</v>
      </c>
      <c r="G37" s="4">
        <v>12</v>
      </c>
      <c r="H37" s="4" t="s">
        <v>913</v>
      </c>
      <c r="I37" s="4" t="str">
        <f t="shared" si="1"/>
        <v>yahoo</v>
      </c>
      <c r="J37" s="7" t="s">
        <v>482</v>
      </c>
      <c r="K37" s="4">
        <f t="shared" si="2"/>
        <v>17</v>
      </c>
      <c r="L37" s="4">
        <f t="shared" si="3"/>
        <v>5</v>
      </c>
      <c r="M37" s="6">
        <f t="shared" si="4"/>
        <v>0.38</v>
      </c>
      <c r="N37" s="6">
        <f t="shared" si="5"/>
        <v>0.13</v>
      </c>
      <c r="O37" s="2"/>
    </row>
    <row r="38" spans="1:15">
      <c r="A38" s="3">
        <v>37</v>
      </c>
      <c r="B38" s="3">
        <v>36</v>
      </c>
      <c r="C38" s="4" t="s">
        <v>41</v>
      </c>
      <c r="D38" s="4" t="s">
        <v>41</v>
      </c>
      <c r="E38" s="4" t="b">
        <f t="shared" si="10"/>
        <v>1</v>
      </c>
      <c r="F38" s="5">
        <v>40585</v>
      </c>
      <c r="G38" s="4">
        <v>15</v>
      </c>
      <c r="H38" s="4" t="s">
        <v>913</v>
      </c>
      <c r="I38" s="4" t="str">
        <f t="shared" si="1"/>
        <v>yahoo</v>
      </c>
      <c r="J38" s="7" t="s">
        <v>483</v>
      </c>
      <c r="K38" s="4">
        <f t="shared" si="2"/>
        <v>160</v>
      </c>
      <c r="L38" s="4">
        <f t="shared" si="3"/>
        <v>33</v>
      </c>
      <c r="M38" s="6">
        <f t="shared" si="4"/>
        <v>0.53800000000000003</v>
      </c>
      <c r="N38" s="6">
        <f t="shared" si="5"/>
        <v>0.74299999999999999</v>
      </c>
      <c r="O38" s="2"/>
    </row>
    <row r="39" spans="1:15">
      <c r="A39" s="3">
        <v>38</v>
      </c>
      <c r="B39" s="3">
        <v>37</v>
      </c>
      <c r="C39" s="4" t="s">
        <v>42</v>
      </c>
      <c r="D39" s="4" t="s">
        <v>42</v>
      </c>
      <c r="E39" s="4" t="b">
        <f t="shared" si="10"/>
        <v>1</v>
      </c>
      <c r="F39" s="5">
        <v>40585</v>
      </c>
      <c r="G39" s="4">
        <v>13</v>
      </c>
      <c r="H39" s="4"/>
      <c r="I39" s="4"/>
      <c r="J39" s="7" t="s">
        <v>484</v>
      </c>
      <c r="K39" s="4">
        <f t="shared" si="2"/>
        <v>75</v>
      </c>
      <c r="L39" s="4">
        <f t="shared" si="3"/>
        <v>13</v>
      </c>
      <c r="M39" s="6">
        <f t="shared" si="4"/>
        <v>0.42799999999999999</v>
      </c>
      <c r="N39" s="6">
        <f t="shared" si="5"/>
        <v>0.49299999999999999</v>
      </c>
      <c r="O39" s="2"/>
    </row>
    <row r="40" spans="1:15">
      <c r="A40" s="3">
        <v>39</v>
      </c>
      <c r="B40" s="3">
        <v>38</v>
      </c>
      <c r="C40" s="4" t="s">
        <v>43</v>
      </c>
      <c r="D40" s="4" t="s">
        <v>43</v>
      </c>
      <c r="E40" s="4" t="b">
        <f t="shared" si="10"/>
        <v>1</v>
      </c>
      <c r="F40" s="5">
        <v>40585</v>
      </c>
      <c r="G40" s="4">
        <v>18</v>
      </c>
      <c r="H40" s="4" t="s">
        <v>913</v>
      </c>
      <c r="I40" s="4" t="str">
        <f t="shared" si="1"/>
        <v>yahoo</v>
      </c>
      <c r="J40" s="7" t="s">
        <v>485</v>
      </c>
      <c r="K40" s="4">
        <f t="shared" si="2"/>
        <v>22</v>
      </c>
      <c r="L40" s="4">
        <f t="shared" si="3"/>
        <v>4</v>
      </c>
      <c r="M40" s="6">
        <f t="shared" si="4"/>
        <v>0.745</v>
      </c>
      <c r="N40" s="6">
        <f t="shared" si="5"/>
        <v>0.16200000000000001</v>
      </c>
      <c r="O40" s="2"/>
    </row>
    <row r="41" spans="1:15">
      <c r="A41" s="3">
        <v>40</v>
      </c>
      <c r="B41" s="3">
        <v>39</v>
      </c>
      <c r="C41" s="4" t="s">
        <v>44</v>
      </c>
      <c r="D41" s="4" t="s">
        <v>44</v>
      </c>
      <c r="E41" s="4" t="b">
        <f t="shared" si="10"/>
        <v>1</v>
      </c>
      <c r="F41" s="5">
        <v>40585</v>
      </c>
      <c r="G41" s="4">
        <v>16</v>
      </c>
      <c r="H41" s="4"/>
      <c r="I41" s="4"/>
      <c r="J41" s="7" t="s">
        <v>486</v>
      </c>
      <c r="K41" s="4">
        <f t="shared" si="2"/>
        <v>412</v>
      </c>
      <c r="L41" s="4">
        <f t="shared" si="3"/>
        <v>69</v>
      </c>
      <c r="M41" s="6">
        <f t="shared" si="4"/>
        <v>0.60699999999999998</v>
      </c>
      <c r="N41" s="6">
        <f t="shared" si="5"/>
        <v>0.94699999999999995</v>
      </c>
      <c r="O41" s="2"/>
    </row>
    <row r="42" spans="1:15">
      <c r="A42" s="3">
        <v>41</v>
      </c>
      <c r="B42" s="3">
        <v>40</v>
      </c>
      <c r="C42" s="4" t="s">
        <v>45</v>
      </c>
      <c r="D42" s="4" t="s">
        <v>45</v>
      </c>
      <c r="E42" s="4" t="b">
        <f t="shared" si="10"/>
        <v>1</v>
      </c>
      <c r="F42" s="5">
        <v>40585</v>
      </c>
      <c r="G42" s="4">
        <v>20</v>
      </c>
      <c r="H42" s="4" t="s">
        <v>910</v>
      </c>
      <c r="I42" s="4" t="str">
        <f t="shared" si="1"/>
        <v>gmail</v>
      </c>
      <c r="J42" s="7" t="s">
        <v>487</v>
      </c>
      <c r="K42" s="4">
        <f t="shared" si="2"/>
        <v>61</v>
      </c>
      <c r="L42" s="4">
        <f t="shared" si="3"/>
        <v>13</v>
      </c>
      <c r="M42" s="6">
        <f t="shared" si="4"/>
        <v>0.82699999999999996</v>
      </c>
      <c r="N42" s="6">
        <f t="shared" si="5"/>
        <v>0.41699999999999998</v>
      </c>
      <c r="O42" s="2"/>
    </row>
    <row r="43" spans="1:15">
      <c r="A43" s="3">
        <v>42</v>
      </c>
      <c r="B43" s="3">
        <v>41</v>
      </c>
      <c r="C43" s="4" t="s">
        <v>46</v>
      </c>
      <c r="D43" s="4" t="s">
        <v>46</v>
      </c>
      <c r="E43" s="4" t="b">
        <f t="shared" si="10"/>
        <v>1</v>
      </c>
      <c r="F43" s="5">
        <v>40585</v>
      </c>
      <c r="G43" s="4">
        <v>8</v>
      </c>
      <c r="H43" s="4" t="s">
        <v>910</v>
      </c>
      <c r="I43" s="4" t="str">
        <f t="shared" si="1"/>
        <v>gmail</v>
      </c>
      <c r="J43" s="7" t="s">
        <v>488</v>
      </c>
      <c r="K43" s="4">
        <f t="shared" si="2"/>
        <v>112</v>
      </c>
      <c r="L43" s="4">
        <f t="shared" si="3"/>
        <v>22</v>
      </c>
      <c r="M43" s="6">
        <f t="shared" si="4"/>
        <v>0.23100000000000001</v>
      </c>
      <c r="N43" s="6">
        <f t="shared" si="5"/>
        <v>0.61599999999999999</v>
      </c>
      <c r="O43" s="2"/>
    </row>
    <row r="44" spans="1:15">
      <c r="A44" s="3">
        <v>43</v>
      </c>
      <c r="B44" s="3">
        <v>42</v>
      </c>
      <c r="C44" s="4" t="s">
        <v>47</v>
      </c>
      <c r="D44" s="4" t="s">
        <v>47</v>
      </c>
      <c r="E44" s="4" t="b">
        <f t="shared" si="10"/>
        <v>1</v>
      </c>
      <c r="F44" s="5">
        <v>40585</v>
      </c>
      <c r="G44" s="4">
        <v>16</v>
      </c>
      <c r="H44" s="4"/>
      <c r="I44" s="4"/>
      <c r="J44" s="7" t="s">
        <v>489</v>
      </c>
      <c r="K44" s="4">
        <f t="shared" si="2"/>
        <v>290</v>
      </c>
      <c r="L44" s="4">
        <f t="shared" si="3"/>
        <v>51</v>
      </c>
      <c r="M44" s="6">
        <f t="shared" si="4"/>
        <v>0.60699999999999998</v>
      </c>
      <c r="N44" s="6">
        <f t="shared" si="5"/>
        <v>0.88700000000000001</v>
      </c>
      <c r="O44" s="2"/>
    </row>
    <row r="45" spans="1:15">
      <c r="A45" s="3">
        <v>44</v>
      </c>
      <c r="B45" s="3">
        <v>43</v>
      </c>
      <c r="C45" s="4" t="s">
        <v>48</v>
      </c>
      <c r="D45" s="4" t="s">
        <v>48</v>
      </c>
      <c r="E45" s="4" t="b">
        <f t="shared" si="10"/>
        <v>1</v>
      </c>
      <c r="F45" s="5">
        <v>40585</v>
      </c>
      <c r="G45" s="4">
        <v>15</v>
      </c>
      <c r="H45" s="4" t="s">
        <v>910</v>
      </c>
      <c r="I45" s="4" t="str">
        <f t="shared" si="1"/>
        <v>gmail</v>
      </c>
      <c r="J45" s="7" t="s">
        <v>490</v>
      </c>
      <c r="K45" s="4">
        <f t="shared" si="2"/>
        <v>63</v>
      </c>
      <c r="L45" s="4">
        <f t="shared" si="3"/>
        <v>13</v>
      </c>
      <c r="M45" s="6">
        <f t="shared" si="4"/>
        <v>0.53800000000000003</v>
      </c>
      <c r="N45" s="6">
        <f t="shared" si="5"/>
        <v>0.433</v>
      </c>
      <c r="O45" s="2"/>
    </row>
    <row r="46" spans="1:15">
      <c r="A46" s="3">
        <v>45</v>
      </c>
      <c r="B46" s="3">
        <v>44</v>
      </c>
      <c r="C46" s="4" t="s">
        <v>49</v>
      </c>
      <c r="D46" s="4" t="s">
        <v>49</v>
      </c>
      <c r="E46" s="4" t="b">
        <f t="shared" si="10"/>
        <v>1</v>
      </c>
      <c r="F46" s="5">
        <v>40585</v>
      </c>
      <c r="G46" s="4">
        <v>12</v>
      </c>
      <c r="H46" s="4" t="s">
        <v>910</v>
      </c>
      <c r="I46" s="4" t="str">
        <f t="shared" si="1"/>
        <v>gmail</v>
      </c>
      <c r="J46" s="7" t="s">
        <v>491</v>
      </c>
      <c r="K46" s="4">
        <f t="shared" si="2"/>
        <v>53</v>
      </c>
      <c r="L46" s="4">
        <f t="shared" si="3"/>
        <v>10</v>
      </c>
      <c r="M46" s="6">
        <f t="shared" si="4"/>
        <v>0.38</v>
      </c>
      <c r="N46" s="6">
        <f t="shared" si="5"/>
        <v>0.38300000000000001</v>
      </c>
      <c r="O46" s="2"/>
    </row>
    <row r="47" spans="1:15">
      <c r="A47" s="3">
        <v>46</v>
      </c>
      <c r="B47" s="3">
        <v>45</v>
      </c>
      <c r="C47" s="4" t="s">
        <v>50</v>
      </c>
      <c r="D47" s="4" t="s">
        <v>50</v>
      </c>
      <c r="E47" s="4" t="b">
        <f t="shared" si="10"/>
        <v>1</v>
      </c>
      <c r="F47" s="5">
        <v>40585</v>
      </c>
      <c r="G47" s="4">
        <v>18</v>
      </c>
      <c r="H47" s="4"/>
      <c r="I47" s="4"/>
      <c r="J47" s="7" t="s">
        <v>492</v>
      </c>
      <c r="K47" s="4">
        <f t="shared" si="2"/>
        <v>315</v>
      </c>
      <c r="L47" s="4">
        <f t="shared" si="3"/>
        <v>62</v>
      </c>
      <c r="M47" s="6">
        <f t="shared" si="4"/>
        <v>0.745</v>
      </c>
      <c r="N47" s="6">
        <f t="shared" si="5"/>
        <v>0.90500000000000003</v>
      </c>
      <c r="O47" s="2"/>
    </row>
    <row r="48" spans="1:15">
      <c r="A48" s="3">
        <v>47</v>
      </c>
      <c r="B48" s="3">
        <v>46</v>
      </c>
      <c r="C48" s="4" t="s">
        <v>51</v>
      </c>
      <c r="D48" s="4" t="s">
        <v>51</v>
      </c>
      <c r="E48" s="4" t="b">
        <f t="shared" si="10"/>
        <v>1</v>
      </c>
      <c r="F48" s="5">
        <v>40585</v>
      </c>
      <c r="G48" s="4">
        <v>18</v>
      </c>
      <c r="H48" s="4"/>
      <c r="I48" s="4"/>
      <c r="J48" s="7" t="s">
        <v>493</v>
      </c>
      <c r="K48" s="4">
        <f t="shared" si="2"/>
        <v>46</v>
      </c>
      <c r="L48" s="4">
        <f t="shared" si="3"/>
        <v>10</v>
      </c>
      <c r="M48" s="6">
        <f t="shared" si="4"/>
        <v>0.745</v>
      </c>
      <c r="N48" s="6">
        <f t="shared" si="5"/>
        <v>0.32700000000000001</v>
      </c>
      <c r="O48" s="2"/>
    </row>
    <row r="49" spans="1:15">
      <c r="A49" s="3">
        <v>48</v>
      </c>
      <c r="B49" s="3">
        <v>47</v>
      </c>
      <c r="C49" s="4" t="s">
        <v>52</v>
      </c>
      <c r="D49" s="4" t="s">
        <v>52</v>
      </c>
      <c r="E49" s="4" t="b">
        <f t="shared" si="10"/>
        <v>1</v>
      </c>
      <c r="F49" s="5">
        <v>40585</v>
      </c>
      <c r="G49" s="4">
        <v>17</v>
      </c>
      <c r="H49" s="4"/>
      <c r="I49" s="4"/>
      <c r="J49" s="7" t="s">
        <v>494</v>
      </c>
      <c r="K49" s="4">
        <f t="shared" si="2"/>
        <v>255</v>
      </c>
      <c r="L49" s="4">
        <f t="shared" si="3"/>
        <v>49</v>
      </c>
      <c r="M49" s="6">
        <f t="shared" si="4"/>
        <v>0.69399999999999995</v>
      </c>
      <c r="N49" s="6">
        <f t="shared" si="5"/>
        <v>0.86899999999999999</v>
      </c>
      <c r="O49" s="2"/>
    </row>
    <row r="50" spans="1:15">
      <c r="A50" s="3">
        <v>49</v>
      </c>
      <c r="B50" s="3">
        <v>48</v>
      </c>
      <c r="C50" s="4" t="s">
        <v>53</v>
      </c>
      <c r="D50" s="4" t="s">
        <v>53</v>
      </c>
      <c r="E50" s="4" t="b">
        <f t="shared" si="10"/>
        <v>1</v>
      </c>
      <c r="F50" s="5">
        <v>40585</v>
      </c>
      <c r="G50" s="4">
        <v>12</v>
      </c>
      <c r="H50" s="4" t="s">
        <v>910</v>
      </c>
      <c r="I50" s="4" t="str">
        <f t="shared" si="1"/>
        <v>gmail</v>
      </c>
      <c r="J50" s="7" t="s">
        <v>495</v>
      </c>
      <c r="K50" s="4">
        <f t="shared" si="2"/>
        <v>259</v>
      </c>
      <c r="L50" s="4">
        <f t="shared" si="3"/>
        <v>54</v>
      </c>
      <c r="M50" s="6">
        <f t="shared" si="4"/>
        <v>0.38</v>
      </c>
      <c r="N50" s="6">
        <f t="shared" si="5"/>
        <v>0.871</v>
      </c>
      <c r="O50" s="2"/>
    </row>
    <row r="51" spans="1:15">
      <c r="A51" s="3">
        <v>50</v>
      </c>
      <c r="B51" s="3">
        <v>49</v>
      </c>
      <c r="C51" s="4" t="s">
        <v>54</v>
      </c>
      <c r="D51" s="4" t="s">
        <v>54</v>
      </c>
      <c r="E51" s="4" t="b">
        <f t="shared" si="10"/>
        <v>1</v>
      </c>
      <c r="F51" s="5">
        <v>40585</v>
      </c>
      <c r="G51" s="4">
        <v>15</v>
      </c>
      <c r="H51" s="4"/>
      <c r="I51" s="4"/>
      <c r="J51" s="7" t="s">
        <v>496</v>
      </c>
      <c r="K51" s="4">
        <f t="shared" si="2"/>
        <v>347</v>
      </c>
      <c r="L51" s="4">
        <f t="shared" si="3"/>
        <v>61</v>
      </c>
      <c r="M51" s="6">
        <f t="shared" si="4"/>
        <v>0.53800000000000003</v>
      </c>
      <c r="N51" s="6">
        <f t="shared" si="5"/>
        <v>0.91900000000000004</v>
      </c>
      <c r="O51" s="2"/>
    </row>
    <row r="52" spans="1:15">
      <c r="A52" s="3">
        <v>51</v>
      </c>
      <c r="B52" s="3">
        <v>50</v>
      </c>
      <c r="C52" s="4" t="s">
        <v>55</v>
      </c>
      <c r="D52" s="4" t="s">
        <v>55</v>
      </c>
      <c r="E52" s="4" t="b">
        <f t="shared" si="10"/>
        <v>1</v>
      </c>
      <c r="F52" s="5">
        <v>40585</v>
      </c>
      <c r="G52" s="4">
        <v>18</v>
      </c>
      <c r="H52" s="4" t="s">
        <v>913</v>
      </c>
      <c r="I52" s="4" t="str">
        <f t="shared" si="1"/>
        <v>yahoo</v>
      </c>
      <c r="J52" s="7" t="s">
        <v>497</v>
      </c>
      <c r="K52" s="4">
        <f t="shared" si="2"/>
        <v>100</v>
      </c>
      <c r="L52" s="4">
        <f t="shared" si="3"/>
        <v>21</v>
      </c>
      <c r="M52" s="6">
        <f t="shared" si="4"/>
        <v>0.745</v>
      </c>
      <c r="N52" s="6">
        <f t="shared" si="5"/>
        <v>0.57099999999999995</v>
      </c>
      <c r="O52" s="2"/>
    </row>
    <row r="53" spans="1:15">
      <c r="A53" s="3">
        <v>52</v>
      </c>
      <c r="B53" s="3">
        <v>51</v>
      </c>
      <c r="C53" s="4" t="s">
        <v>56</v>
      </c>
      <c r="D53" s="4" t="s">
        <v>56</v>
      </c>
      <c r="E53" s="4" t="b">
        <f t="shared" si="10"/>
        <v>1</v>
      </c>
      <c r="F53" s="5">
        <v>40585</v>
      </c>
      <c r="G53" s="4">
        <v>13</v>
      </c>
      <c r="H53" s="4" t="s">
        <v>911</v>
      </c>
      <c r="I53" s="4" t="str">
        <f t="shared" si="1"/>
        <v>hotmail</v>
      </c>
      <c r="J53" s="7" t="s">
        <v>498</v>
      </c>
      <c r="K53" s="4">
        <f t="shared" si="2"/>
        <v>49</v>
      </c>
      <c r="L53" s="4">
        <f t="shared" si="3"/>
        <v>10</v>
      </c>
      <c r="M53" s="6">
        <f t="shared" si="4"/>
        <v>0.42799999999999999</v>
      </c>
      <c r="N53" s="6">
        <f t="shared" si="5"/>
        <v>0.36399999999999999</v>
      </c>
      <c r="O53" s="2"/>
    </row>
    <row r="54" spans="1:15">
      <c r="A54" s="3">
        <v>53</v>
      </c>
      <c r="B54" s="3">
        <v>52</v>
      </c>
      <c r="C54" s="4" t="s">
        <v>57</v>
      </c>
      <c r="D54" s="4" t="s">
        <v>57</v>
      </c>
      <c r="E54" s="4" t="b">
        <f t="shared" si="10"/>
        <v>1</v>
      </c>
      <c r="F54" s="5">
        <v>40585</v>
      </c>
      <c r="G54" s="4">
        <v>21</v>
      </c>
      <c r="H54" s="4" t="s">
        <v>910</v>
      </c>
      <c r="I54" s="4" t="str">
        <f t="shared" si="1"/>
        <v>gmail</v>
      </c>
      <c r="J54" s="7" t="s">
        <v>499</v>
      </c>
      <c r="K54" s="4">
        <f t="shared" si="2"/>
        <v>61</v>
      </c>
      <c r="L54" s="4">
        <f t="shared" si="3"/>
        <v>13</v>
      </c>
      <c r="M54" s="6">
        <f t="shared" si="4"/>
        <v>0.84599999999999997</v>
      </c>
      <c r="N54" s="6">
        <f t="shared" si="5"/>
        <v>0.41699999999999998</v>
      </c>
      <c r="O54" s="2"/>
    </row>
    <row r="55" spans="1:15">
      <c r="A55" s="3">
        <v>54</v>
      </c>
      <c r="B55" s="3">
        <v>53</v>
      </c>
      <c r="C55" s="4" t="s">
        <v>58</v>
      </c>
      <c r="D55" s="4" t="s">
        <v>58</v>
      </c>
      <c r="E55" s="4" t="b">
        <f t="shared" si="10"/>
        <v>1</v>
      </c>
      <c r="F55" s="5">
        <v>40585</v>
      </c>
      <c r="G55" s="4">
        <v>16</v>
      </c>
      <c r="H55" s="4" t="s">
        <v>913</v>
      </c>
      <c r="I55" s="4" t="str">
        <f t="shared" si="1"/>
        <v>yahoo</v>
      </c>
      <c r="J55" s="7" t="s">
        <v>500</v>
      </c>
      <c r="K55" s="4">
        <f t="shared" si="2"/>
        <v>194</v>
      </c>
      <c r="L55" s="4">
        <f t="shared" si="3"/>
        <v>37</v>
      </c>
      <c r="M55" s="6">
        <f t="shared" si="4"/>
        <v>0.60699999999999998</v>
      </c>
      <c r="N55" s="6">
        <f t="shared" si="5"/>
        <v>0.80500000000000005</v>
      </c>
      <c r="O55" s="2"/>
    </row>
    <row r="56" spans="1:15">
      <c r="A56" s="3">
        <v>55</v>
      </c>
      <c r="B56" s="3">
        <v>54</v>
      </c>
      <c r="C56" s="4" t="s">
        <v>59</v>
      </c>
      <c r="D56" s="4" t="s">
        <v>423</v>
      </c>
      <c r="E56" s="4" t="b">
        <f t="shared" si="10"/>
        <v>0</v>
      </c>
      <c r="F56" s="5">
        <v>40585</v>
      </c>
      <c r="G56" s="4">
        <v>15</v>
      </c>
      <c r="H56" s="4" t="s">
        <v>910</v>
      </c>
      <c r="I56" s="4" t="str">
        <f t="shared" si="1"/>
        <v>gmail</v>
      </c>
      <c r="J56" s="7" t="s">
        <v>501</v>
      </c>
      <c r="K56" s="4">
        <f t="shared" si="2"/>
        <v>44</v>
      </c>
      <c r="L56" s="4">
        <f t="shared" si="3"/>
        <v>9</v>
      </c>
      <c r="M56" s="6">
        <f t="shared" si="4"/>
        <v>0.53800000000000003</v>
      </c>
      <c r="N56" s="6">
        <f t="shared" si="5"/>
        <v>0.318</v>
      </c>
      <c r="O56" s="2"/>
    </row>
    <row r="57" spans="1:15">
      <c r="A57" s="3">
        <v>56</v>
      </c>
      <c r="B57" s="3">
        <v>55</v>
      </c>
      <c r="C57" s="4" t="s">
        <v>60</v>
      </c>
      <c r="D57" s="4" t="s">
        <v>60</v>
      </c>
      <c r="E57" s="4" t="b">
        <f t="shared" si="10"/>
        <v>1</v>
      </c>
      <c r="F57" s="5">
        <v>40585</v>
      </c>
      <c r="G57" s="4">
        <v>24</v>
      </c>
      <c r="H57" s="4" t="s">
        <v>910</v>
      </c>
      <c r="I57" s="4" t="str">
        <f t="shared" si="1"/>
        <v>gmail</v>
      </c>
      <c r="J57" s="7" t="s">
        <v>502</v>
      </c>
      <c r="K57" s="4">
        <f t="shared" si="2"/>
        <v>139</v>
      </c>
      <c r="L57" s="4">
        <f t="shared" si="3"/>
        <v>26</v>
      </c>
      <c r="M57" s="6">
        <f t="shared" si="4"/>
        <v>0.94399999999999995</v>
      </c>
      <c r="N57" s="6">
        <f t="shared" si="5"/>
        <v>0.69399999999999995</v>
      </c>
      <c r="O57" s="2"/>
    </row>
    <row r="58" spans="1:15">
      <c r="A58" s="3">
        <v>57</v>
      </c>
      <c r="B58" s="3">
        <v>56</v>
      </c>
      <c r="C58" s="4" t="s">
        <v>61</v>
      </c>
      <c r="D58" s="4" t="s">
        <v>61</v>
      </c>
      <c r="E58" s="4" t="b">
        <f t="shared" si="10"/>
        <v>1</v>
      </c>
      <c r="F58" s="5">
        <v>40585</v>
      </c>
      <c r="G58" s="4">
        <v>15</v>
      </c>
      <c r="H58" s="4"/>
      <c r="I58" s="4"/>
      <c r="J58" s="7" t="s">
        <v>503</v>
      </c>
      <c r="K58" s="4">
        <f t="shared" si="2"/>
        <v>106</v>
      </c>
      <c r="L58" s="4">
        <f t="shared" si="3"/>
        <v>20</v>
      </c>
      <c r="M58" s="6">
        <f t="shared" si="4"/>
        <v>0.53800000000000003</v>
      </c>
      <c r="N58" s="6">
        <f t="shared" si="5"/>
        <v>0.59399999999999997</v>
      </c>
      <c r="O58" s="2"/>
    </row>
    <row r="59" spans="1:15">
      <c r="A59" s="3">
        <v>58</v>
      </c>
      <c r="B59" s="3">
        <v>57</v>
      </c>
      <c r="C59" s="4" t="s">
        <v>62</v>
      </c>
      <c r="D59" s="4" t="s">
        <v>62</v>
      </c>
      <c r="E59" s="4" t="b">
        <f t="shared" si="10"/>
        <v>1</v>
      </c>
      <c r="F59" s="5">
        <v>40585</v>
      </c>
      <c r="G59" s="4">
        <v>21</v>
      </c>
      <c r="H59" s="4" t="s">
        <v>910</v>
      </c>
      <c r="I59" s="4" t="str">
        <f t="shared" si="1"/>
        <v>gmail</v>
      </c>
      <c r="J59" s="7" t="s">
        <v>504</v>
      </c>
      <c r="K59" s="4">
        <f t="shared" si="2"/>
        <v>97</v>
      </c>
      <c r="L59" s="4">
        <f t="shared" si="3"/>
        <v>20</v>
      </c>
      <c r="M59" s="6">
        <f t="shared" si="4"/>
        <v>0.84599999999999997</v>
      </c>
      <c r="N59" s="6">
        <f t="shared" si="5"/>
        <v>0.56100000000000005</v>
      </c>
      <c r="O59" s="2"/>
    </row>
    <row r="60" spans="1:15">
      <c r="A60" s="3">
        <v>59</v>
      </c>
      <c r="B60" s="3">
        <v>58</v>
      </c>
      <c r="C60" s="4" t="s">
        <v>63</v>
      </c>
      <c r="D60" s="4" t="s">
        <v>63</v>
      </c>
      <c r="E60" s="4" t="b">
        <f t="shared" si="10"/>
        <v>1</v>
      </c>
      <c r="F60" s="5">
        <v>40585</v>
      </c>
      <c r="G60" s="4">
        <v>22</v>
      </c>
      <c r="H60" s="4"/>
      <c r="I60" s="4"/>
      <c r="J60" s="7" t="s">
        <v>505</v>
      </c>
      <c r="K60" s="4">
        <f t="shared" si="2"/>
        <v>154</v>
      </c>
      <c r="L60" s="4">
        <f t="shared" si="3"/>
        <v>31</v>
      </c>
      <c r="M60" s="6">
        <f t="shared" si="4"/>
        <v>0.88900000000000001</v>
      </c>
      <c r="N60" s="6">
        <f t="shared" si="5"/>
        <v>0.72399999999999998</v>
      </c>
      <c r="O60" s="2"/>
    </row>
    <row r="61" spans="1:15">
      <c r="A61" s="3">
        <v>60</v>
      </c>
      <c r="B61" s="3">
        <v>59</v>
      </c>
      <c r="C61" s="4" t="s">
        <v>64</v>
      </c>
      <c r="D61" s="4" t="s">
        <v>64</v>
      </c>
      <c r="E61" s="4" t="b">
        <f t="shared" si="10"/>
        <v>1</v>
      </c>
      <c r="F61" s="5">
        <v>40585</v>
      </c>
      <c r="G61" s="4">
        <v>16</v>
      </c>
      <c r="H61" s="4" t="s">
        <v>910</v>
      </c>
      <c r="I61" s="4" t="str">
        <f t="shared" si="1"/>
        <v>gmail</v>
      </c>
      <c r="J61" s="7" t="s">
        <v>506</v>
      </c>
      <c r="K61" s="4">
        <f t="shared" si="2"/>
        <v>48</v>
      </c>
      <c r="L61" s="4">
        <f t="shared" si="3"/>
        <v>9</v>
      </c>
      <c r="M61" s="6">
        <f t="shared" si="4"/>
        <v>0.60699999999999998</v>
      </c>
      <c r="N61" s="6">
        <f t="shared" si="5"/>
        <v>0.35</v>
      </c>
      <c r="O61" s="2"/>
    </row>
    <row r="62" spans="1:15">
      <c r="A62" s="3">
        <v>61</v>
      </c>
      <c r="B62" s="3">
        <v>60</v>
      </c>
      <c r="C62" s="4" t="s">
        <v>65</v>
      </c>
      <c r="D62" s="4" t="s">
        <v>65</v>
      </c>
      <c r="E62" s="4" t="b">
        <f t="shared" si="10"/>
        <v>1</v>
      </c>
      <c r="F62" s="5">
        <v>40585</v>
      </c>
      <c r="G62" s="4">
        <v>13</v>
      </c>
      <c r="H62" s="4"/>
      <c r="I62" s="4"/>
      <c r="J62" s="7" t="s">
        <v>507</v>
      </c>
      <c r="K62" s="4">
        <f t="shared" si="2"/>
        <v>8</v>
      </c>
      <c r="L62" s="4">
        <f t="shared" si="3"/>
        <v>2</v>
      </c>
      <c r="M62" s="6">
        <f t="shared" si="4"/>
        <v>0.42799999999999999</v>
      </c>
      <c r="N62" s="6">
        <f t="shared" si="5"/>
        <v>3.5999999999999997E-2</v>
      </c>
      <c r="O62" s="2"/>
    </row>
    <row r="63" spans="1:15">
      <c r="A63" s="3">
        <v>62</v>
      </c>
      <c r="B63" s="3">
        <v>61</v>
      </c>
      <c r="C63" s="4" t="s">
        <v>66</v>
      </c>
      <c r="D63" s="4" t="s">
        <v>66</v>
      </c>
      <c r="E63" s="4" t="b">
        <f t="shared" si="10"/>
        <v>1</v>
      </c>
      <c r="F63" s="5">
        <v>40585</v>
      </c>
      <c r="G63" s="4">
        <v>9</v>
      </c>
      <c r="H63" s="4"/>
      <c r="I63" s="4"/>
      <c r="J63" s="7" t="s">
        <v>508</v>
      </c>
      <c r="K63" s="4">
        <f t="shared" si="2"/>
        <v>7</v>
      </c>
      <c r="L63" s="4">
        <f t="shared" si="3"/>
        <v>2</v>
      </c>
      <c r="M63" s="6">
        <f t="shared" si="4"/>
        <v>0.27700000000000002</v>
      </c>
      <c r="N63" s="6">
        <f t="shared" si="5"/>
        <v>1.7999999999999999E-2</v>
      </c>
      <c r="O63" s="2"/>
    </row>
    <row r="64" spans="1:15">
      <c r="A64" s="3">
        <v>63</v>
      </c>
      <c r="B64" s="3">
        <v>62</v>
      </c>
      <c r="C64" s="4" t="s">
        <v>67</v>
      </c>
      <c r="D64" s="4" t="s">
        <v>67</v>
      </c>
      <c r="E64" s="4" t="b">
        <f t="shared" si="10"/>
        <v>1</v>
      </c>
      <c r="F64" s="5">
        <v>40585</v>
      </c>
      <c r="G64" s="4">
        <v>7</v>
      </c>
      <c r="H64" s="4" t="s">
        <v>910</v>
      </c>
      <c r="I64" s="4" t="str">
        <f t="shared" si="1"/>
        <v>gmail</v>
      </c>
      <c r="J64" s="7" t="s">
        <v>509</v>
      </c>
      <c r="K64" s="4">
        <f t="shared" si="2"/>
        <v>22</v>
      </c>
      <c r="L64" s="4">
        <f t="shared" si="3"/>
        <v>5</v>
      </c>
      <c r="M64" s="6">
        <f t="shared" si="4"/>
        <v>0.19900000000000001</v>
      </c>
      <c r="N64" s="6">
        <f t="shared" si="5"/>
        <v>0.16200000000000001</v>
      </c>
      <c r="O64" s="2"/>
    </row>
    <row r="65" spans="1:15">
      <c r="A65" s="3">
        <v>64</v>
      </c>
      <c r="B65" s="3">
        <v>63</v>
      </c>
      <c r="C65" s="4" t="s">
        <v>68</v>
      </c>
      <c r="D65" s="4" t="s">
        <v>68</v>
      </c>
      <c r="E65" s="4" t="b">
        <f t="shared" si="10"/>
        <v>1</v>
      </c>
      <c r="F65" s="5">
        <v>40585</v>
      </c>
      <c r="G65" s="4">
        <v>13</v>
      </c>
      <c r="H65" s="4"/>
      <c r="I65" s="4"/>
      <c r="J65" s="7" t="s">
        <v>510</v>
      </c>
      <c r="K65" s="4">
        <f t="shared" si="2"/>
        <v>50</v>
      </c>
      <c r="L65" s="4">
        <f t="shared" si="3"/>
        <v>10</v>
      </c>
      <c r="M65" s="6">
        <f t="shared" si="4"/>
        <v>0.42799999999999999</v>
      </c>
      <c r="N65" s="6">
        <f t="shared" si="5"/>
        <v>0.378</v>
      </c>
      <c r="O65" s="2"/>
    </row>
    <row r="66" spans="1:15">
      <c r="A66" s="3">
        <v>65</v>
      </c>
      <c r="B66" s="3">
        <v>64</v>
      </c>
      <c r="C66" s="4" t="s">
        <v>69</v>
      </c>
      <c r="D66" s="4" t="s">
        <v>69</v>
      </c>
      <c r="E66" s="4" t="b">
        <f t="shared" si="10"/>
        <v>1</v>
      </c>
      <c r="F66" s="5">
        <v>40585</v>
      </c>
      <c r="G66" s="4">
        <v>13</v>
      </c>
      <c r="H66" s="4"/>
      <c r="I66" s="4"/>
      <c r="J66" s="7" t="s">
        <v>511</v>
      </c>
      <c r="K66" s="4">
        <f t="shared" si="2"/>
        <v>56</v>
      </c>
      <c r="L66" s="4">
        <f t="shared" si="3"/>
        <v>13</v>
      </c>
      <c r="M66" s="6">
        <f t="shared" si="4"/>
        <v>0.42799999999999999</v>
      </c>
      <c r="N66" s="6">
        <f t="shared" si="5"/>
        <v>0.40100000000000002</v>
      </c>
      <c r="O66" s="2"/>
    </row>
    <row r="67" spans="1:15">
      <c r="A67" s="3">
        <v>66</v>
      </c>
      <c r="B67" s="3">
        <v>65</v>
      </c>
      <c r="C67" s="4" t="s">
        <v>70</v>
      </c>
      <c r="D67" s="4" t="s">
        <v>70</v>
      </c>
      <c r="E67" s="4" t="b">
        <f t="shared" si="10"/>
        <v>1</v>
      </c>
      <c r="F67" s="5">
        <v>40585</v>
      </c>
      <c r="G67" s="4">
        <v>24</v>
      </c>
      <c r="H67" s="4" t="s">
        <v>910</v>
      </c>
      <c r="I67" s="4" t="str">
        <f t="shared" ref="I67:I130" si="12">LEFT(H67,FIND(".",H67)-1)</f>
        <v>gmail</v>
      </c>
      <c r="J67" s="7" t="s">
        <v>512</v>
      </c>
      <c r="K67" s="4">
        <f t="shared" ref="K67:K130" si="13">LEN(J67)</f>
        <v>245</v>
      </c>
      <c r="L67" s="4">
        <f t="shared" ref="L67:L130" si="14">K67-LEN(SUBSTITUTE(J67," ",""))+1</f>
        <v>53</v>
      </c>
      <c r="M67" s="6">
        <f t="shared" ref="M67:M130" si="15">PERCENTRANK($G$2:$G$438,G67)</f>
        <v>0.94399999999999995</v>
      </c>
      <c r="N67" s="6">
        <f t="shared" ref="N67:N130" si="16">PERCENTRANK($K$2:$K$438,K67)</f>
        <v>0.86599999999999999</v>
      </c>
      <c r="O67" s="2"/>
    </row>
    <row r="68" spans="1:15">
      <c r="A68" s="3">
        <v>67</v>
      </c>
      <c r="B68" s="3">
        <v>66</v>
      </c>
      <c r="C68" s="4" t="s">
        <v>71</v>
      </c>
      <c r="D68" s="4" t="s">
        <v>71</v>
      </c>
      <c r="E68" s="4" t="b">
        <f t="shared" ref="E68:E131" si="17">C68=D68</f>
        <v>1</v>
      </c>
      <c r="F68" s="5">
        <v>40585</v>
      </c>
      <c r="G68" s="4">
        <v>21</v>
      </c>
      <c r="H68" s="4"/>
      <c r="I68" s="4"/>
      <c r="J68" s="7" t="s">
        <v>513</v>
      </c>
      <c r="K68" s="4">
        <f t="shared" si="13"/>
        <v>422</v>
      </c>
      <c r="L68" s="4">
        <f t="shared" si="14"/>
        <v>74</v>
      </c>
      <c r="M68" s="6">
        <f t="shared" si="15"/>
        <v>0.84599999999999997</v>
      </c>
      <c r="N68" s="6">
        <f t="shared" si="16"/>
        <v>0.94899999999999995</v>
      </c>
      <c r="O68" s="2"/>
    </row>
    <row r="69" spans="1:15">
      <c r="A69" s="3">
        <v>68</v>
      </c>
      <c r="B69" s="3">
        <v>67</v>
      </c>
      <c r="C69" s="4" t="s">
        <v>54</v>
      </c>
      <c r="D69" s="4" t="s">
        <v>54</v>
      </c>
      <c r="E69" s="4" t="b">
        <f t="shared" si="17"/>
        <v>1</v>
      </c>
      <c r="F69" s="5">
        <v>40585</v>
      </c>
      <c r="G69" s="4">
        <v>10</v>
      </c>
      <c r="H69" s="4" t="s">
        <v>910</v>
      </c>
      <c r="I69" s="4" t="str">
        <f t="shared" si="12"/>
        <v>gmail</v>
      </c>
      <c r="J69" s="7" t="s">
        <v>514</v>
      </c>
      <c r="K69" s="4">
        <f t="shared" si="13"/>
        <v>75</v>
      </c>
      <c r="L69" s="4">
        <f t="shared" si="14"/>
        <v>15</v>
      </c>
      <c r="M69" s="6">
        <f t="shared" si="15"/>
        <v>0.30499999999999999</v>
      </c>
      <c r="N69" s="6">
        <f t="shared" si="16"/>
        <v>0.49299999999999999</v>
      </c>
      <c r="O69" s="2"/>
    </row>
    <row r="70" spans="1:15">
      <c r="A70" s="3">
        <v>69</v>
      </c>
      <c r="B70" s="3">
        <v>68</v>
      </c>
      <c r="C70" s="4" t="s">
        <v>72</v>
      </c>
      <c r="D70" s="4" t="s">
        <v>72</v>
      </c>
      <c r="E70" s="4" t="b">
        <f t="shared" si="17"/>
        <v>1</v>
      </c>
      <c r="F70" s="5">
        <v>40585</v>
      </c>
      <c r="G70" s="4">
        <v>16</v>
      </c>
      <c r="H70" s="4" t="s">
        <v>910</v>
      </c>
      <c r="I70" s="4" t="str">
        <f t="shared" si="12"/>
        <v>gmail</v>
      </c>
      <c r="J70" s="7" t="s">
        <v>515</v>
      </c>
      <c r="K70" s="4">
        <f t="shared" si="13"/>
        <v>8</v>
      </c>
      <c r="L70" s="4">
        <f t="shared" si="14"/>
        <v>2</v>
      </c>
      <c r="M70" s="6">
        <f t="shared" si="15"/>
        <v>0.60699999999999998</v>
      </c>
      <c r="N70" s="6">
        <f t="shared" si="16"/>
        <v>3.5999999999999997E-2</v>
      </c>
      <c r="O70" s="2"/>
    </row>
    <row r="71" spans="1:15">
      <c r="A71" s="3">
        <v>70</v>
      </c>
      <c r="B71" s="3">
        <v>69</v>
      </c>
      <c r="C71" s="4" t="s">
        <v>73</v>
      </c>
      <c r="D71" s="4" t="s">
        <v>73</v>
      </c>
      <c r="E71" s="4" t="b">
        <f t="shared" si="17"/>
        <v>1</v>
      </c>
      <c r="F71" s="5">
        <v>40585</v>
      </c>
      <c r="G71" s="4">
        <v>15</v>
      </c>
      <c r="H71" s="4"/>
      <c r="I71" s="4"/>
      <c r="J71" s="7" t="s">
        <v>516</v>
      </c>
      <c r="K71" s="4">
        <f t="shared" si="13"/>
        <v>185</v>
      </c>
      <c r="L71" s="4">
        <f t="shared" si="14"/>
        <v>36</v>
      </c>
      <c r="M71" s="6">
        <f t="shared" si="15"/>
        <v>0.53800000000000003</v>
      </c>
      <c r="N71" s="6">
        <f t="shared" si="16"/>
        <v>0.79100000000000004</v>
      </c>
      <c r="O71" s="2"/>
    </row>
    <row r="72" spans="1:15">
      <c r="A72" s="3">
        <v>71</v>
      </c>
      <c r="B72" s="3">
        <v>70</v>
      </c>
      <c r="C72" s="4" t="s">
        <v>74</v>
      </c>
      <c r="D72" s="4" t="s">
        <v>74</v>
      </c>
      <c r="E72" s="4" t="b">
        <f t="shared" si="17"/>
        <v>1</v>
      </c>
      <c r="F72" s="5">
        <v>40585</v>
      </c>
      <c r="G72" s="4">
        <v>16</v>
      </c>
      <c r="H72" s="4"/>
      <c r="I72" s="4"/>
      <c r="J72" s="7" t="s">
        <v>517</v>
      </c>
      <c r="K72" s="4">
        <f t="shared" si="13"/>
        <v>35</v>
      </c>
      <c r="L72" s="4">
        <f t="shared" si="14"/>
        <v>7</v>
      </c>
      <c r="M72" s="6">
        <f t="shared" si="15"/>
        <v>0.60699999999999998</v>
      </c>
      <c r="N72" s="6">
        <f t="shared" si="16"/>
        <v>0.247</v>
      </c>
      <c r="O72" s="2"/>
    </row>
    <row r="73" spans="1:15">
      <c r="A73" s="3">
        <v>72</v>
      </c>
      <c r="B73" s="3">
        <v>71</v>
      </c>
      <c r="C73" s="4" t="s">
        <v>75</v>
      </c>
      <c r="D73" s="4" t="s">
        <v>75</v>
      </c>
      <c r="E73" s="4" t="b">
        <f t="shared" si="17"/>
        <v>1</v>
      </c>
      <c r="F73" s="5">
        <v>40585</v>
      </c>
      <c r="G73" s="4">
        <v>16</v>
      </c>
      <c r="H73" s="4"/>
      <c r="I73" s="4"/>
      <c r="J73" s="7" t="s">
        <v>518</v>
      </c>
      <c r="K73" s="4">
        <f t="shared" si="13"/>
        <v>47</v>
      </c>
      <c r="L73" s="4">
        <f t="shared" si="14"/>
        <v>10</v>
      </c>
      <c r="M73" s="6">
        <f t="shared" si="15"/>
        <v>0.60699999999999998</v>
      </c>
      <c r="N73" s="6">
        <f t="shared" si="16"/>
        <v>0.33900000000000002</v>
      </c>
      <c r="O73" s="2"/>
    </row>
    <row r="74" spans="1:15">
      <c r="A74" s="3">
        <v>73</v>
      </c>
      <c r="B74" s="3">
        <v>72</v>
      </c>
      <c r="C74" s="4" t="s">
        <v>76</v>
      </c>
      <c r="D74" s="4" t="s">
        <v>76</v>
      </c>
      <c r="E74" s="4" t="b">
        <f t="shared" si="17"/>
        <v>1</v>
      </c>
      <c r="F74" s="5">
        <v>40585</v>
      </c>
      <c r="G74" s="4">
        <v>14</v>
      </c>
      <c r="H74" s="4"/>
      <c r="I74" s="4"/>
      <c r="J74" s="7" t="s">
        <v>519</v>
      </c>
      <c r="K74" s="4">
        <f t="shared" si="13"/>
        <v>276</v>
      </c>
      <c r="L74" s="4">
        <f t="shared" si="14"/>
        <v>52</v>
      </c>
      <c r="M74" s="6">
        <f t="shared" si="15"/>
        <v>0.495</v>
      </c>
      <c r="N74" s="6">
        <f t="shared" si="16"/>
        <v>0.876</v>
      </c>
      <c r="O74" s="2"/>
    </row>
    <row r="75" spans="1:15">
      <c r="A75" s="3">
        <v>74</v>
      </c>
      <c r="B75" s="3">
        <v>73</v>
      </c>
      <c r="C75" s="4" t="s">
        <v>77</v>
      </c>
      <c r="D75" s="4" t="s">
        <v>77</v>
      </c>
      <c r="E75" s="4" t="b">
        <f t="shared" si="17"/>
        <v>1</v>
      </c>
      <c r="F75" s="5">
        <v>40585</v>
      </c>
      <c r="G75" s="4">
        <v>15</v>
      </c>
      <c r="H75" s="4"/>
      <c r="I75" s="4"/>
      <c r="J75" s="7" t="s">
        <v>520</v>
      </c>
      <c r="K75" s="4">
        <f t="shared" si="13"/>
        <v>323</v>
      </c>
      <c r="L75" s="4">
        <f t="shared" si="14"/>
        <v>60</v>
      </c>
      <c r="M75" s="6">
        <f t="shared" si="15"/>
        <v>0.53800000000000003</v>
      </c>
      <c r="N75" s="6">
        <f t="shared" si="16"/>
        <v>0.91200000000000003</v>
      </c>
      <c r="O75" s="2"/>
    </row>
    <row r="76" spans="1:15">
      <c r="A76" s="3">
        <v>75</v>
      </c>
      <c r="B76" s="3">
        <v>74</v>
      </c>
      <c r="C76" s="4" t="s">
        <v>78</v>
      </c>
      <c r="D76" s="4" t="s">
        <v>78</v>
      </c>
      <c r="E76" s="4" t="b">
        <f t="shared" si="17"/>
        <v>1</v>
      </c>
      <c r="F76" s="5">
        <v>40585</v>
      </c>
      <c r="G76" s="4">
        <v>13</v>
      </c>
      <c r="H76" s="4" t="s">
        <v>911</v>
      </c>
      <c r="I76" s="4" t="str">
        <f t="shared" si="12"/>
        <v>hotmail</v>
      </c>
      <c r="J76" s="7" t="s">
        <v>521</v>
      </c>
      <c r="K76" s="4">
        <f t="shared" si="13"/>
        <v>62</v>
      </c>
      <c r="L76" s="4">
        <f t="shared" si="14"/>
        <v>12</v>
      </c>
      <c r="M76" s="6">
        <f t="shared" si="15"/>
        <v>0.42799999999999999</v>
      </c>
      <c r="N76" s="6">
        <f t="shared" si="16"/>
        <v>0.42599999999999999</v>
      </c>
      <c r="O76" s="2"/>
    </row>
    <row r="77" spans="1:15">
      <c r="A77" s="3">
        <v>76</v>
      </c>
      <c r="B77" s="3">
        <v>75</v>
      </c>
      <c r="C77" s="4" t="s">
        <v>79</v>
      </c>
      <c r="D77" s="4" t="s">
        <v>79</v>
      </c>
      <c r="E77" s="4" t="b">
        <f t="shared" si="17"/>
        <v>1</v>
      </c>
      <c r="F77" s="5">
        <v>40585</v>
      </c>
      <c r="G77" s="4">
        <v>2</v>
      </c>
      <c r="H77" s="4" t="s">
        <v>910</v>
      </c>
      <c r="I77" s="4" t="str">
        <f t="shared" si="12"/>
        <v>gmail</v>
      </c>
      <c r="J77" s="7" t="s">
        <v>522</v>
      </c>
      <c r="K77" s="4">
        <f t="shared" si="13"/>
        <v>41</v>
      </c>
      <c r="L77" s="4">
        <f t="shared" si="14"/>
        <v>10</v>
      </c>
      <c r="M77" s="6">
        <f t="shared" si="15"/>
        <v>0.02</v>
      </c>
      <c r="N77" s="6">
        <f t="shared" si="16"/>
        <v>0.29099999999999998</v>
      </c>
      <c r="O77" s="2"/>
    </row>
    <row r="78" spans="1:15">
      <c r="A78" s="3">
        <v>77</v>
      </c>
      <c r="B78" s="3">
        <v>76</v>
      </c>
      <c r="C78" s="4" t="s">
        <v>80</v>
      </c>
      <c r="D78" s="4" t="s">
        <v>80</v>
      </c>
      <c r="E78" s="4" t="b">
        <f t="shared" si="17"/>
        <v>1</v>
      </c>
      <c r="F78" s="5">
        <v>40585</v>
      </c>
      <c r="G78" s="4">
        <v>10</v>
      </c>
      <c r="H78" s="4" t="s">
        <v>910</v>
      </c>
      <c r="I78" s="4" t="str">
        <f t="shared" si="12"/>
        <v>gmail</v>
      </c>
      <c r="J78" s="7" t="s">
        <v>523</v>
      </c>
      <c r="K78" s="4">
        <f t="shared" si="13"/>
        <v>62</v>
      </c>
      <c r="L78" s="4">
        <f t="shared" si="14"/>
        <v>12</v>
      </c>
      <c r="M78" s="6">
        <f t="shared" si="15"/>
        <v>0.30499999999999999</v>
      </c>
      <c r="N78" s="6">
        <f t="shared" si="16"/>
        <v>0.42599999999999999</v>
      </c>
      <c r="O78" s="2"/>
    </row>
    <row r="79" spans="1:15">
      <c r="A79" s="3">
        <v>78</v>
      </c>
      <c r="B79" s="3">
        <v>77</v>
      </c>
      <c r="C79" s="4" t="s">
        <v>81</v>
      </c>
      <c r="D79" s="4" t="s">
        <v>81</v>
      </c>
      <c r="E79" s="4" t="b">
        <f t="shared" si="17"/>
        <v>1</v>
      </c>
      <c r="F79" s="5">
        <v>40585</v>
      </c>
      <c r="G79" s="4">
        <v>11</v>
      </c>
      <c r="H79" s="4" t="s">
        <v>910</v>
      </c>
      <c r="I79" s="4" t="str">
        <f t="shared" si="12"/>
        <v>gmail</v>
      </c>
      <c r="J79" s="7" t="s">
        <v>524</v>
      </c>
      <c r="K79" s="4">
        <f t="shared" si="13"/>
        <v>109</v>
      </c>
      <c r="L79" s="4">
        <f t="shared" si="14"/>
        <v>20</v>
      </c>
      <c r="M79" s="6">
        <f t="shared" si="15"/>
        <v>0.34599999999999997</v>
      </c>
      <c r="N79" s="6">
        <f t="shared" si="16"/>
        <v>0.60699999999999998</v>
      </c>
      <c r="O79" s="2"/>
    </row>
    <row r="80" spans="1:15">
      <c r="A80" s="3">
        <v>79</v>
      </c>
      <c r="B80" s="3">
        <v>78</v>
      </c>
      <c r="C80" s="4" t="s">
        <v>82</v>
      </c>
      <c r="D80" s="4" t="s">
        <v>82</v>
      </c>
      <c r="E80" s="4" t="b">
        <f t="shared" si="17"/>
        <v>1</v>
      </c>
      <c r="F80" s="5">
        <v>40585</v>
      </c>
      <c r="G80" s="4">
        <v>23</v>
      </c>
      <c r="H80" s="4"/>
      <c r="I80" s="4"/>
      <c r="J80" s="7" t="s">
        <v>525</v>
      </c>
      <c r="K80" s="4">
        <f t="shared" si="13"/>
        <v>239</v>
      </c>
      <c r="L80" s="4">
        <f t="shared" si="14"/>
        <v>49</v>
      </c>
      <c r="M80" s="6">
        <f t="shared" si="15"/>
        <v>0.91200000000000003</v>
      </c>
      <c r="N80" s="6">
        <f t="shared" si="16"/>
        <v>0.85699999999999998</v>
      </c>
      <c r="O80" s="2"/>
    </row>
    <row r="81" spans="1:15">
      <c r="A81" s="3">
        <v>80</v>
      </c>
      <c r="B81" s="3">
        <v>79</v>
      </c>
      <c r="C81" s="4" t="s">
        <v>83</v>
      </c>
      <c r="D81" s="4" t="s">
        <v>83</v>
      </c>
      <c r="E81" s="4" t="b">
        <f t="shared" si="17"/>
        <v>1</v>
      </c>
      <c r="F81" s="5">
        <v>40585</v>
      </c>
      <c r="G81" s="4">
        <v>10</v>
      </c>
      <c r="H81" s="4"/>
      <c r="I81" s="4"/>
      <c r="J81" s="7" t="s">
        <v>526</v>
      </c>
      <c r="K81" s="4">
        <f t="shared" si="13"/>
        <v>309</v>
      </c>
      <c r="L81" s="4">
        <f t="shared" si="14"/>
        <v>60</v>
      </c>
      <c r="M81" s="6">
        <f t="shared" si="15"/>
        <v>0.30499999999999999</v>
      </c>
      <c r="N81" s="6">
        <f t="shared" si="16"/>
        <v>0.89600000000000002</v>
      </c>
      <c r="O81" s="2"/>
    </row>
    <row r="82" spans="1:15">
      <c r="A82" s="3">
        <v>81</v>
      </c>
      <c r="B82" s="3">
        <v>80</v>
      </c>
      <c r="C82" s="4" t="s">
        <v>84</v>
      </c>
      <c r="D82" s="4" t="s">
        <v>84</v>
      </c>
      <c r="E82" s="4" t="b">
        <f t="shared" si="17"/>
        <v>1</v>
      </c>
      <c r="F82" s="5">
        <v>40585</v>
      </c>
      <c r="G82" s="4">
        <v>1</v>
      </c>
      <c r="H82" s="4"/>
      <c r="I82" s="4"/>
      <c r="J82" s="7" t="s">
        <v>527</v>
      </c>
      <c r="K82" s="4">
        <f t="shared" si="13"/>
        <v>217</v>
      </c>
      <c r="L82" s="4">
        <f t="shared" si="14"/>
        <v>48</v>
      </c>
      <c r="M82" s="6">
        <f t="shared" si="15"/>
        <v>8.9999999999999993E-3</v>
      </c>
      <c r="N82" s="6">
        <f t="shared" si="16"/>
        <v>0.83899999999999997</v>
      </c>
      <c r="O82" s="2"/>
    </row>
    <row r="83" spans="1:15">
      <c r="A83" s="3">
        <v>82</v>
      </c>
      <c r="B83" s="3">
        <v>81</v>
      </c>
      <c r="C83" s="4" t="s">
        <v>85</v>
      </c>
      <c r="D83" s="4" t="s">
        <v>85</v>
      </c>
      <c r="E83" s="4" t="b">
        <f t="shared" si="17"/>
        <v>1</v>
      </c>
      <c r="F83" s="5">
        <v>40585</v>
      </c>
      <c r="G83" s="4">
        <v>14</v>
      </c>
      <c r="H83" s="4"/>
      <c r="I83" s="4"/>
      <c r="J83" s="7" t="s">
        <v>528</v>
      </c>
      <c r="K83" s="4">
        <f t="shared" si="13"/>
        <v>104</v>
      </c>
      <c r="L83" s="4">
        <f t="shared" si="14"/>
        <v>25</v>
      </c>
      <c r="M83" s="6">
        <f t="shared" si="15"/>
        <v>0.495</v>
      </c>
      <c r="N83" s="6">
        <f t="shared" si="16"/>
        <v>0.58199999999999996</v>
      </c>
      <c r="O83" s="2"/>
    </row>
    <row r="84" spans="1:15">
      <c r="A84" s="3">
        <v>83</v>
      </c>
      <c r="B84" s="3">
        <v>82</v>
      </c>
      <c r="C84" s="4" t="s">
        <v>86</v>
      </c>
      <c r="D84" s="4" t="s">
        <v>86</v>
      </c>
      <c r="E84" s="4" t="b">
        <f t="shared" si="17"/>
        <v>1</v>
      </c>
      <c r="F84" s="5">
        <v>40585</v>
      </c>
      <c r="G84" s="4">
        <v>12</v>
      </c>
      <c r="H84" s="4" t="s">
        <v>910</v>
      </c>
      <c r="I84" s="4" t="str">
        <f t="shared" si="12"/>
        <v>gmail</v>
      </c>
      <c r="J84" s="7" t="s">
        <v>529</v>
      </c>
      <c r="K84" s="4">
        <f t="shared" si="13"/>
        <v>146</v>
      </c>
      <c r="L84" s="4">
        <f t="shared" si="14"/>
        <v>26</v>
      </c>
      <c r="M84" s="6">
        <f t="shared" si="15"/>
        <v>0.38</v>
      </c>
      <c r="N84" s="6">
        <f t="shared" si="16"/>
        <v>0.71099999999999997</v>
      </c>
      <c r="O84" s="2"/>
    </row>
    <row r="85" spans="1:15">
      <c r="A85" s="3">
        <v>84</v>
      </c>
      <c r="B85" s="3">
        <v>83</v>
      </c>
      <c r="C85" s="4" t="s">
        <v>87</v>
      </c>
      <c r="D85" s="4" t="s">
        <v>87</v>
      </c>
      <c r="E85" s="4" t="b">
        <f t="shared" si="17"/>
        <v>1</v>
      </c>
      <c r="F85" s="5">
        <v>40585</v>
      </c>
      <c r="G85" s="4">
        <v>24</v>
      </c>
      <c r="H85" s="4"/>
      <c r="I85" s="4"/>
      <c r="J85" s="7" t="s">
        <v>530</v>
      </c>
      <c r="K85" s="4">
        <f t="shared" si="13"/>
        <v>107</v>
      </c>
      <c r="L85" s="4">
        <f t="shared" si="14"/>
        <v>20</v>
      </c>
      <c r="M85" s="6">
        <f t="shared" si="15"/>
        <v>0.94399999999999995</v>
      </c>
      <c r="N85" s="6">
        <f t="shared" si="16"/>
        <v>0.59799999999999998</v>
      </c>
      <c r="O85" s="2"/>
    </row>
    <row r="86" spans="1:15">
      <c r="A86" s="3">
        <v>85</v>
      </c>
      <c r="B86" s="3">
        <v>84</v>
      </c>
      <c r="C86" s="4" t="s">
        <v>88</v>
      </c>
      <c r="D86" s="4" t="s">
        <v>88</v>
      </c>
      <c r="E86" s="4" t="b">
        <f t="shared" si="17"/>
        <v>1</v>
      </c>
      <c r="F86" s="5">
        <v>40585</v>
      </c>
      <c r="G86" s="4">
        <v>20</v>
      </c>
      <c r="H86" s="4"/>
      <c r="I86" s="4"/>
      <c r="J86" s="7" t="s">
        <v>531</v>
      </c>
      <c r="K86" s="4">
        <f t="shared" si="13"/>
        <v>87</v>
      </c>
      <c r="L86" s="4">
        <f t="shared" si="14"/>
        <v>18</v>
      </c>
      <c r="M86" s="6">
        <f t="shared" si="15"/>
        <v>0.82699999999999996</v>
      </c>
      <c r="N86" s="6">
        <f t="shared" si="16"/>
        <v>0.54300000000000004</v>
      </c>
      <c r="O86" s="2"/>
    </row>
    <row r="87" spans="1:15">
      <c r="A87" s="3">
        <v>86</v>
      </c>
      <c r="B87" s="3">
        <v>85</v>
      </c>
      <c r="C87" s="4" t="s">
        <v>89</v>
      </c>
      <c r="D87" s="4" t="s">
        <v>89</v>
      </c>
      <c r="E87" s="4" t="b">
        <f t="shared" si="17"/>
        <v>1</v>
      </c>
      <c r="F87" s="5">
        <v>40585</v>
      </c>
      <c r="G87" s="4">
        <v>16</v>
      </c>
      <c r="H87" s="4" t="s">
        <v>910</v>
      </c>
      <c r="I87" s="4" t="str">
        <f t="shared" si="12"/>
        <v>gmail</v>
      </c>
      <c r="J87" s="7" t="s">
        <v>532</v>
      </c>
      <c r="K87" s="4">
        <f t="shared" si="13"/>
        <v>10</v>
      </c>
      <c r="L87" s="4">
        <f t="shared" si="14"/>
        <v>2</v>
      </c>
      <c r="M87" s="6">
        <f t="shared" si="15"/>
        <v>0.60699999999999998</v>
      </c>
      <c r="N87" s="6">
        <f t="shared" si="16"/>
        <v>6.6000000000000003E-2</v>
      </c>
      <c r="O87" s="2"/>
    </row>
    <row r="88" spans="1:15">
      <c r="A88" s="3">
        <v>87</v>
      </c>
      <c r="B88" s="3">
        <v>86</v>
      </c>
      <c r="C88" s="4" t="s">
        <v>90</v>
      </c>
      <c r="D88" s="4" t="s">
        <v>90</v>
      </c>
      <c r="E88" s="4" t="b">
        <f t="shared" si="17"/>
        <v>1</v>
      </c>
      <c r="F88" s="5">
        <v>40585</v>
      </c>
      <c r="G88" s="4">
        <v>18</v>
      </c>
      <c r="H88" s="4"/>
      <c r="I88" s="4"/>
      <c r="J88" s="7" t="s">
        <v>533</v>
      </c>
      <c r="K88" s="4">
        <f t="shared" si="13"/>
        <v>81</v>
      </c>
      <c r="L88" s="4">
        <f t="shared" si="14"/>
        <v>17</v>
      </c>
      <c r="M88" s="6">
        <f t="shared" si="15"/>
        <v>0.745</v>
      </c>
      <c r="N88" s="6">
        <f t="shared" si="16"/>
        <v>0.52</v>
      </c>
      <c r="O88" s="2"/>
    </row>
    <row r="89" spans="1:15">
      <c r="A89" s="3">
        <v>88</v>
      </c>
      <c r="B89" s="3">
        <v>87</v>
      </c>
      <c r="C89" s="4" t="s">
        <v>91</v>
      </c>
      <c r="D89" s="4" t="s">
        <v>91</v>
      </c>
      <c r="E89" s="4" t="b">
        <f t="shared" si="17"/>
        <v>1</v>
      </c>
      <c r="F89" s="5">
        <v>40585</v>
      </c>
      <c r="G89" s="4">
        <v>21</v>
      </c>
      <c r="H89" s="4" t="s">
        <v>911</v>
      </c>
      <c r="I89" s="4" t="str">
        <f t="shared" si="12"/>
        <v>hotmail</v>
      </c>
      <c r="J89" s="7" t="s">
        <v>534</v>
      </c>
      <c r="K89" s="4">
        <f t="shared" si="13"/>
        <v>15</v>
      </c>
      <c r="L89" s="4">
        <f t="shared" si="14"/>
        <v>3</v>
      </c>
      <c r="M89" s="6">
        <f t="shared" si="15"/>
        <v>0.84599999999999997</v>
      </c>
      <c r="N89" s="6">
        <f t="shared" si="16"/>
        <v>0.10299999999999999</v>
      </c>
      <c r="O89" s="2"/>
    </row>
    <row r="90" spans="1:15">
      <c r="A90" s="3">
        <v>89</v>
      </c>
      <c r="B90" s="3">
        <v>88</v>
      </c>
      <c r="C90" s="4" t="s">
        <v>92</v>
      </c>
      <c r="D90" s="4" t="s">
        <v>92</v>
      </c>
      <c r="E90" s="4" t="b">
        <f t="shared" si="17"/>
        <v>1</v>
      </c>
      <c r="F90" s="5">
        <v>40585</v>
      </c>
      <c r="G90" s="4">
        <v>15</v>
      </c>
      <c r="H90" s="4"/>
      <c r="I90" s="4"/>
      <c r="J90" s="7" t="s">
        <v>535</v>
      </c>
      <c r="K90" s="4">
        <f t="shared" si="13"/>
        <v>25</v>
      </c>
      <c r="L90" s="4">
        <f t="shared" si="14"/>
        <v>5</v>
      </c>
      <c r="M90" s="6">
        <f t="shared" si="15"/>
        <v>0.53800000000000003</v>
      </c>
      <c r="N90" s="6">
        <f t="shared" si="16"/>
        <v>0.192</v>
      </c>
      <c r="O90" s="2"/>
    </row>
    <row r="91" spans="1:15">
      <c r="A91" s="3">
        <v>90</v>
      </c>
      <c r="B91" s="3">
        <v>89</v>
      </c>
      <c r="C91" s="4" t="s">
        <v>93</v>
      </c>
      <c r="D91" s="4" t="s">
        <v>93</v>
      </c>
      <c r="E91" s="4" t="b">
        <f t="shared" si="17"/>
        <v>1</v>
      </c>
      <c r="F91" s="5">
        <v>40585</v>
      </c>
      <c r="G91" s="4">
        <v>9</v>
      </c>
      <c r="H91" s="4"/>
      <c r="I91" s="4"/>
      <c r="J91" s="7" t="s">
        <v>536</v>
      </c>
      <c r="K91" s="4">
        <f t="shared" si="13"/>
        <v>23</v>
      </c>
      <c r="L91" s="4">
        <f t="shared" si="14"/>
        <v>6</v>
      </c>
      <c r="M91" s="6">
        <f t="shared" si="15"/>
        <v>0.27700000000000002</v>
      </c>
      <c r="N91" s="6">
        <f t="shared" si="16"/>
        <v>0.17399999999999999</v>
      </c>
      <c r="O91" s="2"/>
    </row>
    <row r="92" spans="1:15">
      <c r="A92" s="3">
        <v>91</v>
      </c>
      <c r="B92" s="3">
        <v>90</v>
      </c>
      <c r="C92" s="4" t="s">
        <v>94</v>
      </c>
      <c r="D92" s="4" t="s">
        <v>94</v>
      </c>
      <c r="E92" s="4" t="b">
        <f t="shared" si="17"/>
        <v>1</v>
      </c>
      <c r="F92" s="5">
        <v>40585</v>
      </c>
      <c r="G92" s="4">
        <v>16</v>
      </c>
      <c r="H92" s="4"/>
      <c r="I92" s="4"/>
      <c r="J92" s="7" t="s">
        <v>537</v>
      </c>
      <c r="K92" s="4">
        <f t="shared" si="13"/>
        <v>62</v>
      </c>
      <c r="L92" s="4">
        <f t="shared" si="14"/>
        <v>11</v>
      </c>
      <c r="M92" s="6">
        <f t="shared" si="15"/>
        <v>0.60699999999999998</v>
      </c>
      <c r="N92" s="6">
        <f t="shared" si="16"/>
        <v>0.42599999999999999</v>
      </c>
      <c r="O92" s="2"/>
    </row>
    <row r="93" spans="1:15">
      <c r="A93" s="3">
        <v>92</v>
      </c>
      <c r="B93" s="3">
        <v>91</v>
      </c>
      <c r="C93" s="4" t="s">
        <v>95</v>
      </c>
      <c r="D93" s="4" t="s">
        <v>95</v>
      </c>
      <c r="E93" s="4" t="b">
        <f t="shared" si="17"/>
        <v>1</v>
      </c>
      <c r="F93" s="5">
        <v>40585</v>
      </c>
      <c r="G93" s="4">
        <v>16</v>
      </c>
      <c r="H93" s="4" t="s">
        <v>913</v>
      </c>
      <c r="I93" s="4" t="str">
        <f t="shared" si="12"/>
        <v>yahoo</v>
      </c>
      <c r="J93" s="7" t="s">
        <v>538</v>
      </c>
      <c r="K93" s="4">
        <f t="shared" si="13"/>
        <v>40</v>
      </c>
      <c r="L93" s="4">
        <f t="shared" si="14"/>
        <v>9</v>
      </c>
      <c r="M93" s="6">
        <f t="shared" si="15"/>
        <v>0.60699999999999998</v>
      </c>
      <c r="N93" s="6">
        <f t="shared" si="16"/>
        <v>0.28599999999999998</v>
      </c>
      <c r="O93" s="2"/>
    </row>
    <row r="94" spans="1:15">
      <c r="A94" s="3">
        <v>93</v>
      </c>
      <c r="B94" s="3">
        <v>92</v>
      </c>
      <c r="C94" s="4" t="s">
        <v>96</v>
      </c>
      <c r="D94" s="4" t="s">
        <v>96</v>
      </c>
      <c r="E94" s="4" t="b">
        <f t="shared" si="17"/>
        <v>1</v>
      </c>
      <c r="F94" s="5">
        <v>40585</v>
      </c>
      <c r="G94" s="4">
        <v>5</v>
      </c>
      <c r="H94" s="4"/>
      <c r="I94" s="4"/>
      <c r="J94" s="7" t="s">
        <v>539</v>
      </c>
      <c r="K94" s="4">
        <f t="shared" si="13"/>
        <v>30</v>
      </c>
      <c r="L94" s="4">
        <f t="shared" si="14"/>
        <v>6</v>
      </c>
      <c r="M94" s="6">
        <f t="shared" si="15"/>
        <v>0.105</v>
      </c>
      <c r="N94" s="6">
        <f t="shared" si="16"/>
        <v>0.22</v>
      </c>
      <c r="O94" s="2"/>
    </row>
    <row r="95" spans="1:15">
      <c r="A95" s="3">
        <v>94</v>
      </c>
      <c r="B95" s="3">
        <v>93</v>
      </c>
      <c r="C95" s="4" t="s">
        <v>97</v>
      </c>
      <c r="D95" s="4" t="s">
        <v>97</v>
      </c>
      <c r="E95" s="4" t="b">
        <f t="shared" si="17"/>
        <v>1</v>
      </c>
      <c r="F95" s="5">
        <v>40585</v>
      </c>
      <c r="G95" s="4">
        <v>17</v>
      </c>
      <c r="H95" s="4" t="s">
        <v>910</v>
      </c>
      <c r="I95" s="4" t="str">
        <f t="shared" si="12"/>
        <v>gmail</v>
      </c>
      <c r="J95" s="7" t="s">
        <v>540</v>
      </c>
      <c r="K95" s="4">
        <f t="shared" si="13"/>
        <v>71</v>
      </c>
      <c r="L95" s="4">
        <f t="shared" si="14"/>
        <v>14</v>
      </c>
      <c r="M95" s="6">
        <f t="shared" si="15"/>
        <v>0.69399999999999995</v>
      </c>
      <c r="N95" s="6">
        <f t="shared" si="16"/>
        <v>0.46700000000000003</v>
      </c>
      <c r="O95" s="2"/>
    </row>
    <row r="96" spans="1:15">
      <c r="A96" s="3">
        <v>95</v>
      </c>
      <c r="B96" s="3">
        <v>94</v>
      </c>
      <c r="C96" s="4" t="s">
        <v>98</v>
      </c>
      <c r="D96" s="4" t="s">
        <v>98</v>
      </c>
      <c r="E96" s="4" t="b">
        <f t="shared" si="17"/>
        <v>1</v>
      </c>
      <c r="F96" s="5">
        <v>40585</v>
      </c>
      <c r="G96" s="4">
        <v>18</v>
      </c>
      <c r="H96" s="4"/>
      <c r="I96" s="4"/>
      <c r="J96" s="7" t="s">
        <v>541</v>
      </c>
      <c r="K96" s="4">
        <f t="shared" si="13"/>
        <v>318</v>
      </c>
      <c r="L96" s="4">
        <f t="shared" si="14"/>
        <v>63</v>
      </c>
      <c r="M96" s="6">
        <f t="shared" si="15"/>
        <v>0.745</v>
      </c>
      <c r="N96" s="6">
        <f t="shared" si="16"/>
        <v>0.90800000000000003</v>
      </c>
      <c r="O96" s="2"/>
    </row>
    <row r="97" spans="1:15">
      <c r="A97" s="3">
        <v>96</v>
      </c>
      <c r="B97" s="3">
        <v>95</v>
      </c>
      <c r="C97" s="4" t="s">
        <v>99</v>
      </c>
      <c r="D97" s="4" t="s">
        <v>99</v>
      </c>
      <c r="E97" s="4" t="b">
        <f t="shared" si="17"/>
        <v>1</v>
      </c>
      <c r="F97" s="5">
        <v>40585</v>
      </c>
      <c r="G97" s="4">
        <v>24</v>
      </c>
      <c r="H97" s="4"/>
      <c r="I97" s="4"/>
      <c r="J97" s="7" t="s">
        <v>542</v>
      </c>
      <c r="K97" s="4">
        <f t="shared" si="13"/>
        <v>80</v>
      </c>
      <c r="L97" s="4">
        <f t="shared" si="14"/>
        <v>18</v>
      </c>
      <c r="M97" s="6">
        <f t="shared" si="15"/>
        <v>0.94399999999999995</v>
      </c>
      <c r="N97" s="6">
        <f t="shared" si="16"/>
        <v>0.51100000000000001</v>
      </c>
      <c r="O97" s="2"/>
    </row>
    <row r="98" spans="1:15">
      <c r="A98" s="3">
        <v>97</v>
      </c>
      <c r="B98" s="3">
        <v>96</v>
      </c>
      <c r="C98" s="4" t="s">
        <v>100</v>
      </c>
      <c r="D98" s="4" t="s">
        <v>100</v>
      </c>
      <c r="E98" s="4" t="b">
        <f t="shared" si="17"/>
        <v>1</v>
      </c>
      <c r="F98" s="5">
        <v>40585</v>
      </c>
      <c r="G98" s="4">
        <v>18</v>
      </c>
      <c r="H98" s="4" t="s">
        <v>910</v>
      </c>
      <c r="I98" s="4" t="str">
        <f t="shared" si="12"/>
        <v>gmail</v>
      </c>
      <c r="J98" s="7" t="s">
        <v>543</v>
      </c>
      <c r="K98" s="4">
        <f t="shared" si="13"/>
        <v>145</v>
      </c>
      <c r="L98" s="4">
        <f t="shared" si="14"/>
        <v>27</v>
      </c>
      <c r="M98" s="6">
        <f t="shared" si="15"/>
        <v>0.745</v>
      </c>
      <c r="N98" s="6">
        <f t="shared" si="16"/>
        <v>0.70399999999999996</v>
      </c>
      <c r="O98" s="2"/>
    </row>
    <row r="99" spans="1:15">
      <c r="A99" s="3">
        <v>98</v>
      </c>
      <c r="B99" s="3">
        <v>97</v>
      </c>
      <c r="C99" s="4" t="s">
        <v>101</v>
      </c>
      <c r="D99" s="4" t="s">
        <v>101</v>
      </c>
      <c r="E99" s="4" t="b">
        <f t="shared" si="17"/>
        <v>1</v>
      </c>
      <c r="F99" s="5">
        <v>40585</v>
      </c>
      <c r="G99" s="4">
        <v>23</v>
      </c>
      <c r="H99" s="4" t="s">
        <v>911</v>
      </c>
      <c r="I99" s="4" t="str">
        <f t="shared" si="12"/>
        <v>hotmail</v>
      </c>
      <c r="J99" s="7" t="s">
        <v>544</v>
      </c>
      <c r="K99" s="4">
        <f t="shared" si="13"/>
        <v>63</v>
      </c>
      <c r="L99" s="4">
        <f t="shared" si="14"/>
        <v>14</v>
      </c>
      <c r="M99" s="6">
        <f t="shared" si="15"/>
        <v>0.91200000000000003</v>
      </c>
      <c r="N99" s="6">
        <f t="shared" si="16"/>
        <v>0.433</v>
      </c>
      <c r="O99" s="2"/>
    </row>
    <row r="100" spans="1:15">
      <c r="A100" s="3">
        <v>99</v>
      </c>
      <c r="B100" s="3">
        <v>98</v>
      </c>
      <c r="C100" s="4" t="s">
        <v>102</v>
      </c>
      <c r="D100" s="4" t="s">
        <v>102</v>
      </c>
      <c r="E100" s="4" t="b">
        <f t="shared" si="17"/>
        <v>1</v>
      </c>
      <c r="F100" s="5">
        <v>40585</v>
      </c>
      <c r="G100" s="4">
        <v>9</v>
      </c>
      <c r="H100" s="4" t="s">
        <v>910</v>
      </c>
      <c r="I100" s="4" t="str">
        <f t="shared" si="12"/>
        <v>gmail</v>
      </c>
      <c r="J100" s="7" t="s">
        <v>545</v>
      </c>
      <c r="K100" s="4">
        <f t="shared" si="13"/>
        <v>100</v>
      </c>
      <c r="L100" s="4">
        <f t="shared" si="14"/>
        <v>15</v>
      </c>
      <c r="M100" s="6">
        <f t="shared" si="15"/>
        <v>0.27700000000000002</v>
      </c>
      <c r="N100" s="6">
        <f t="shared" si="16"/>
        <v>0.57099999999999995</v>
      </c>
      <c r="O100" s="2"/>
    </row>
    <row r="101" spans="1:15">
      <c r="A101" s="3">
        <v>100</v>
      </c>
      <c r="B101" s="3">
        <v>99</v>
      </c>
      <c r="C101" s="4" t="s">
        <v>103</v>
      </c>
      <c r="D101" s="4" t="s">
        <v>103</v>
      </c>
      <c r="E101" s="4" t="b">
        <f t="shared" si="17"/>
        <v>1</v>
      </c>
      <c r="F101" s="5">
        <v>40585</v>
      </c>
      <c r="G101" s="4">
        <v>8</v>
      </c>
      <c r="H101" s="4"/>
      <c r="I101" s="4"/>
      <c r="J101" s="7" t="s">
        <v>546</v>
      </c>
      <c r="K101" s="4">
        <f t="shared" si="13"/>
        <v>394</v>
      </c>
      <c r="L101" s="4">
        <f t="shared" si="14"/>
        <v>78</v>
      </c>
      <c r="M101" s="6">
        <f t="shared" si="15"/>
        <v>0.23100000000000001</v>
      </c>
      <c r="N101" s="6">
        <f t="shared" si="16"/>
        <v>0.94</v>
      </c>
      <c r="O101" s="2"/>
    </row>
    <row r="102" spans="1:15">
      <c r="A102" s="3">
        <v>101</v>
      </c>
      <c r="B102" s="3">
        <v>100</v>
      </c>
      <c r="C102" s="4" t="s">
        <v>104</v>
      </c>
      <c r="D102" s="4" t="s">
        <v>104</v>
      </c>
      <c r="E102" s="4" t="b">
        <f t="shared" si="17"/>
        <v>1</v>
      </c>
      <c r="F102" s="5">
        <v>40585</v>
      </c>
      <c r="G102" s="4">
        <v>4</v>
      </c>
      <c r="H102" s="4" t="s">
        <v>910</v>
      </c>
      <c r="I102" s="4" t="str">
        <f t="shared" si="12"/>
        <v>gmail</v>
      </c>
      <c r="J102" s="7" t="s">
        <v>547</v>
      </c>
      <c r="K102" s="4">
        <f t="shared" si="13"/>
        <v>102</v>
      </c>
      <c r="L102" s="4">
        <f t="shared" si="14"/>
        <v>18</v>
      </c>
      <c r="M102" s="6">
        <f t="shared" si="15"/>
        <v>6.6000000000000003E-2</v>
      </c>
      <c r="N102" s="6">
        <f t="shared" si="16"/>
        <v>0.57999999999999996</v>
      </c>
      <c r="O102" s="2"/>
    </row>
    <row r="103" spans="1:15">
      <c r="A103" s="3">
        <v>102</v>
      </c>
      <c r="B103" s="3">
        <v>101</v>
      </c>
      <c r="C103" s="4" t="s">
        <v>105</v>
      </c>
      <c r="D103" s="4" t="s">
        <v>105</v>
      </c>
      <c r="E103" s="4" t="b">
        <f t="shared" si="17"/>
        <v>1</v>
      </c>
      <c r="F103" s="5">
        <v>40585</v>
      </c>
      <c r="G103" s="4">
        <v>15</v>
      </c>
      <c r="H103" s="4" t="s">
        <v>913</v>
      </c>
      <c r="I103" s="4" t="str">
        <f t="shared" si="12"/>
        <v>yahoo</v>
      </c>
      <c r="J103" s="7" t="s">
        <v>548</v>
      </c>
      <c r="K103" s="4">
        <f t="shared" si="13"/>
        <v>171</v>
      </c>
      <c r="L103" s="4">
        <f t="shared" si="14"/>
        <v>31</v>
      </c>
      <c r="M103" s="6">
        <f t="shared" si="15"/>
        <v>0.53800000000000003</v>
      </c>
      <c r="N103" s="6">
        <f t="shared" si="16"/>
        <v>0.75900000000000001</v>
      </c>
      <c r="O103" s="2"/>
    </row>
    <row r="104" spans="1:15">
      <c r="A104" s="3">
        <v>103</v>
      </c>
      <c r="B104" s="3">
        <v>102</v>
      </c>
      <c r="C104" s="4" t="s">
        <v>106</v>
      </c>
      <c r="D104" s="4" t="s">
        <v>106</v>
      </c>
      <c r="E104" s="4" t="b">
        <f t="shared" si="17"/>
        <v>1</v>
      </c>
      <c r="F104" s="5">
        <v>40585</v>
      </c>
      <c r="G104" s="4">
        <v>20</v>
      </c>
      <c r="H104" s="4"/>
      <c r="I104" s="4"/>
      <c r="J104" s="7" t="s">
        <v>549</v>
      </c>
      <c r="K104" s="4">
        <f t="shared" si="13"/>
        <v>9</v>
      </c>
      <c r="L104" s="4">
        <f t="shared" si="14"/>
        <v>2</v>
      </c>
      <c r="M104" s="6">
        <f t="shared" si="15"/>
        <v>0.82699999999999996</v>
      </c>
      <c r="N104" s="6">
        <f t="shared" si="16"/>
        <v>5.5E-2</v>
      </c>
      <c r="O104" s="2"/>
    </row>
    <row r="105" spans="1:15">
      <c r="A105" s="3">
        <v>104</v>
      </c>
      <c r="B105" s="3">
        <v>103</v>
      </c>
      <c r="C105" s="4" t="s">
        <v>107</v>
      </c>
      <c r="D105" s="4" t="s">
        <v>107</v>
      </c>
      <c r="E105" s="4" t="b">
        <f t="shared" si="17"/>
        <v>1</v>
      </c>
      <c r="F105" s="5">
        <v>40585</v>
      </c>
      <c r="G105" s="4">
        <v>14</v>
      </c>
      <c r="H105" s="4" t="s">
        <v>910</v>
      </c>
      <c r="I105" s="4" t="str">
        <f t="shared" si="12"/>
        <v>gmail</v>
      </c>
      <c r="J105" s="7" t="s">
        <v>550</v>
      </c>
      <c r="K105" s="4">
        <f t="shared" si="13"/>
        <v>73</v>
      </c>
      <c r="L105" s="4">
        <f t="shared" si="14"/>
        <v>14</v>
      </c>
      <c r="M105" s="6">
        <f t="shared" si="15"/>
        <v>0.495</v>
      </c>
      <c r="N105" s="6">
        <f t="shared" si="16"/>
        <v>0.47899999999999998</v>
      </c>
      <c r="O105" s="2"/>
    </row>
    <row r="106" spans="1:15">
      <c r="A106" s="3">
        <v>105</v>
      </c>
      <c r="B106" s="3">
        <v>104</v>
      </c>
      <c r="C106" s="4" t="s">
        <v>108</v>
      </c>
      <c r="D106" s="4" t="s">
        <v>108</v>
      </c>
      <c r="E106" s="4" t="b">
        <f t="shared" si="17"/>
        <v>1</v>
      </c>
      <c r="F106" s="5">
        <v>40585</v>
      </c>
      <c r="G106" s="4">
        <v>18</v>
      </c>
      <c r="H106" s="4"/>
      <c r="I106" s="4"/>
      <c r="J106" s="7" t="s">
        <v>551</v>
      </c>
      <c r="K106" s="4">
        <f t="shared" si="13"/>
        <v>435</v>
      </c>
      <c r="L106" s="4">
        <f t="shared" si="14"/>
        <v>78</v>
      </c>
      <c r="M106" s="6">
        <f t="shared" si="15"/>
        <v>0.745</v>
      </c>
      <c r="N106" s="6">
        <f t="shared" si="16"/>
        <v>0.95599999999999996</v>
      </c>
      <c r="O106" s="2"/>
    </row>
    <row r="107" spans="1:15">
      <c r="A107" s="3">
        <v>106</v>
      </c>
      <c r="B107" s="3">
        <v>105</v>
      </c>
      <c r="C107" s="4" t="s">
        <v>109</v>
      </c>
      <c r="D107" s="4" t="s">
        <v>109</v>
      </c>
      <c r="E107" s="4" t="b">
        <f t="shared" si="17"/>
        <v>1</v>
      </c>
      <c r="F107" s="5">
        <v>40585</v>
      </c>
      <c r="G107" s="4">
        <v>5</v>
      </c>
      <c r="H107" s="4" t="s">
        <v>910</v>
      </c>
      <c r="I107" s="4" t="str">
        <f t="shared" si="12"/>
        <v>gmail</v>
      </c>
      <c r="J107" s="7" t="s">
        <v>552</v>
      </c>
      <c r="K107" s="4">
        <f t="shared" si="13"/>
        <v>16</v>
      </c>
      <c r="L107" s="4">
        <f t="shared" si="14"/>
        <v>5</v>
      </c>
      <c r="M107" s="6">
        <f t="shared" si="15"/>
        <v>0.105</v>
      </c>
      <c r="N107" s="6">
        <f t="shared" si="16"/>
        <v>0.11899999999999999</v>
      </c>
      <c r="O107" s="2"/>
    </row>
    <row r="108" spans="1:15">
      <c r="A108" s="3">
        <v>107</v>
      </c>
      <c r="B108" s="3">
        <v>106</v>
      </c>
      <c r="C108" s="4" t="s">
        <v>110</v>
      </c>
      <c r="D108" s="4" t="s">
        <v>110</v>
      </c>
      <c r="E108" s="4" t="b">
        <f t="shared" si="17"/>
        <v>1</v>
      </c>
      <c r="F108" s="5">
        <v>40585</v>
      </c>
      <c r="G108" s="4">
        <v>11</v>
      </c>
      <c r="H108" s="4"/>
      <c r="I108" s="4"/>
      <c r="J108" s="7" t="s">
        <v>553</v>
      </c>
      <c r="K108" s="4">
        <f t="shared" si="13"/>
        <v>108</v>
      </c>
      <c r="L108" s="4">
        <f t="shared" si="14"/>
        <v>19</v>
      </c>
      <c r="M108" s="6">
        <f t="shared" si="15"/>
        <v>0.34599999999999997</v>
      </c>
      <c r="N108" s="6">
        <f t="shared" si="16"/>
        <v>0.6</v>
      </c>
      <c r="O108" s="2"/>
    </row>
    <row r="109" spans="1:15">
      <c r="A109" s="3">
        <v>108</v>
      </c>
      <c r="B109" s="3">
        <v>107</v>
      </c>
      <c r="C109" s="4" t="s">
        <v>111</v>
      </c>
      <c r="D109" s="4" t="s">
        <v>111</v>
      </c>
      <c r="E109" s="4" t="b">
        <f t="shared" si="17"/>
        <v>1</v>
      </c>
      <c r="F109" s="5">
        <v>40585</v>
      </c>
      <c r="G109" s="4">
        <v>24</v>
      </c>
      <c r="H109" s="4"/>
      <c r="I109" s="4"/>
      <c r="J109" s="7" t="s">
        <v>554</v>
      </c>
      <c r="K109" s="4">
        <f t="shared" si="13"/>
        <v>106</v>
      </c>
      <c r="L109" s="4">
        <f t="shared" si="14"/>
        <v>18</v>
      </c>
      <c r="M109" s="6">
        <f t="shared" si="15"/>
        <v>0.94399999999999995</v>
      </c>
      <c r="N109" s="6">
        <f t="shared" si="16"/>
        <v>0.59399999999999997</v>
      </c>
      <c r="O109" s="2"/>
    </row>
    <row r="110" spans="1:15">
      <c r="A110" s="3">
        <v>109</v>
      </c>
      <c r="B110" s="3">
        <v>108</v>
      </c>
      <c r="C110" s="4" t="s">
        <v>112</v>
      </c>
      <c r="D110" s="4" t="s">
        <v>112</v>
      </c>
      <c r="E110" s="4" t="b">
        <f t="shared" si="17"/>
        <v>1</v>
      </c>
      <c r="F110" s="5">
        <v>40585</v>
      </c>
      <c r="G110" s="4">
        <v>14</v>
      </c>
      <c r="H110" s="4" t="s">
        <v>913</v>
      </c>
      <c r="I110" s="4" t="str">
        <f t="shared" si="12"/>
        <v>yahoo</v>
      </c>
      <c r="J110" s="7" t="s">
        <v>555</v>
      </c>
      <c r="K110" s="4">
        <f t="shared" si="13"/>
        <v>403</v>
      </c>
      <c r="L110" s="4">
        <f t="shared" si="14"/>
        <v>76</v>
      </c>
      <c r="M110" s="6">
        <f t="shared" si="15"/>
        <v>0.495</v>
      </c>
      <c r="N110" s="6">
        <f t="shared" si="16"/>
        <v>0.94199999999999995</v>
      </c>
      <c r="O110" s="2"/>
    </row>
    <row r="111" spans="1:15">
      <c r="A111" s="3">
        <v>110</v>
      </c>
      <c r="B111" s="3">
        <v>109</v>
      </c>
      <c r="C111" s="4" t="s">
        <v>113</v>
      </c>
      <c r="D111" s="4" t="s">
        <v>113</v>
      </c>
      <c r="E111" s="4" t="b">
        <f t="shared" si="17"/>
        <v>1</v>
      </c>
      <c r="F111" s="5">
        <v>40585</v>
      </c>
      <c r="G111" s="4">
        <v>13</v>
      </c>
      <c r="H111" s="4"/>
      <c r="I111" s="4"/>
      <c r="J111" s="7" t="s">
        <v>556</v>
      </c>
      <c r="K111" s="4">
        <f t="shared" si="13"/>
        <v>56</v>
      </c>
      <c r="L111" s="4">
        <f t="shared" si="14"/>
        <v>10</v>
      </c>
      <c r="M111" s="6">
        <f t="shared" si="15"/>
        <v>0.42799999999999999</v>
      </c>
      <c r="N111" s="6">
        <f t="shared" si="16"/>
        <v>0.40100000000000002</v>
      </c>
      <c r="O111" s="2"/>
    </row>
    <row r="112" spans="1:15">
      <c r="A112" s="3">
        <v>111</v>
      </c>
      <c r="B112" s="3">
        <v>110</v>
      </c>
      <c r="C112" s="4" t="s">
        <v>114</v>
      </c>
      <c r="D112" s="4" t="s">
        <v>114</v>
      </c>
      <c r="E112" s="4" t="b">
        <f t="shared" si="17"/>
        <v>1</v>
      </c>
      <c r="F112" s="5">
        <v>40585</v>
      </c>
      <c r="G112" s="4">
        <v>3</v>
      </c>
      <c r="H112" s="4"/>
      <c r="I112" s="4"/>
      <c r="J112" s="7" t="s">
        <v>557</v>
      </c>
      <c r="K112" s="4">
        <f t="shared" si="13"/>
        <v>148</v>
      </c>
      <c r="L112" s="4">
        <f t="shared" si="14"/>
        <v>28</v>
      </c>
      <c r="M112" s="6">
        <f t="shared" si="15"/>
        <v>0.05</v>
      </c>
      <c r="N112" s="6">
        <f t="shared" si="16"/>
        <v>0.71299999999999997</v>
      </c>
      <c r="O112" s="2"/>
    </row>
    <row r="113" spans="1:15">
      <c r="A113" s="3">
        <v>112</v>
      </c>
      <c r="B113" s="3">
        <v>111</v>
      </c>
      <c r="C113" s="4" t="s">
        <v>115</v>
      </c>
      <c r="D113" s="4" t="s">
        <v>115</v>
      </c>
      <c r="E113" s="4" t="b">
        <f t="shared" si="17"/>
        <v>1</v>
      </c>
      <c r="F113" s="5">
        <v>40585</v>
      </c>
      <c r="G113" s="4">
        <v>18</v>
      </c>
      <c r="H113" s="4" t="s">
        <v>910</v>
      </c>
      <c r="I113" s="4" t="str">
        <f t="shared" si="12"/>
        <v>gmail</v>
      </c>
      <c r="J113" s="7" t="s">
        <v>558</v>
      </c>
      <c r="K113" s="4">
        <f t="shared" si="13"/>
        <v>145</v>
      </c>
      <c r="L113" s="4">
        <f t="shared" si="14"/>
        <v>24</v>
      </c>
      <c r="M113" s="6">
        <f t="shared" si="15"/>
        <v>0.745</v>
      </c>
      <c r="N113" s="6">
        <f t="shared" si="16"/>
        <v>0.70399999999999996</v>
      </c>
      <c r="O113" s="2"/>
    </row>
    <row r="114" spans="1:15">
      <c r="A114" s="3">
        <v>113</v>
      </c>
      <c r="B114" s="3">
        <v>112</v>
      </c>
      <c r="C114" s="4" t="s">
        <v>116</v>
      </c>
      <c r="D114" s="4" t="s">
        <v>116</v>
      </c>
      <c r="E114" s="4" t="b">
        <f t="shared" si="17"/>
        <v>1</v>
      </c>
      <c r="F114" s="5">
        <v>40585</v>
      </c>
      <c r="G114" s="4">
        <v>10</v>
      </c>
      <c r="H114" s="4" t="s">
        <v>910</v>
      </c>
      <c r="I114" s="4" t="str">
        <f t="shared" si="12"/>
        <v>gmail</v>
      </c>
      <c r="J114" s="7" t="s">
        <v>559</v>
      </c>
      <c r="K114" s="4">
        <f t="shared" si="13"/>
        <v>8</v>
      </c>
      <c r="L114" s="4">
        <f t="shared" si="14"/>
        <v>2</v>
      </c>
      <c r="M114" s="6">
        <f t="shared" si="15"/>
        <v>0.30499999999999999</v>
      </c>
      <c r="N114" s="6">
        <f t="shared" si="16"/>
        <v>3.5999999999999997E-2</v>
      </c>
      <c r="O114" s="2"/>
    </row>
    <row r="115" spans="1:15">
      <c r="A115" s="3">
        <v>114</v>
      </c>
      <c r="B115" s="3">
        <v>113</v>
      </c>
      <c r="C115" s="4" t="s">
        <v>117</v>
      </c>
      <c r="D115" s="4" t="s">
        <v>117</v>
      </c>
      <c r="E115" s="4" t="b">
        <f t="shared" si="17"/>
        <v>1</v>
      </c>
      <c r="F115" s="5">
        <v>40585</v>
      </c>
      <c r="G115" s="4">
        <v>19</v>
      </c>
      <c r="H115" s="4" t="s">
        <v>910</v>
      </c>
      <c r="I115" s="4" t="str">
        <f t="shared" si="12"/>
        <v>gmail</v>
      </c>
      <c r="J115" s="7" t="s">
        <v>560</v>
      </c>
      <c r="K115" s="4">
        <f t="shared" si="13"/>
        <v>30</v>
      </c>
      <c r="L115" s="4">
        <f t="shared" si="14"/>
        <v>7</v>
      </c>
      <c r="M115" s="6">
        <f t="shared" si="15"/>
        <v>0.80500000000000005</v>
      </c>
      <c r="N115" s="6">
        <f t="shared" si="16"/>
        <v>0.22</v>
      </c>
      <c r="O115" s="2"/>
    </row>
    <row r="116" spans="1:15">
      <c r="A116" s="3">
        <v>115</v>
      </c>
      <c r="B116" s="3">
        <v>114</v>
      </c>
      <c r="C116" s="4" t="s">
        <v>118</v>
      </c>
      <c r="D116" s="4" t="s">
        <v>118</v>
      </c>
      <c r="E116" s="4" t="b">
        <f t="shared" si="17"/>
        <v>1</v>
      </c>
      <c r="F116" s="5">
        <v>40585</v>
      </c>
      <c r="G116" s="4">
        <v>15</v>
      </c>
      <c r="H116" s="4" t="s">
        <v>910</v>
      </c>
      <c r="I116" s="4" t="str">
        <f t="shared" si="12"/>
        <v>gmail</v>
      </c>
      <c r="J116" s="7" t="s">
        <v>561</v>
      </c>
      <c r="K116" s="4">
        <f t="shared" si="13"/>
        <v>76</v>
      </c>
      <c r="L116" s="4">
        <f t="shared" si="14"/>
        <v>16</v>
      </c>
      <c r="M116" s="6">
        <f t="shared" si="15"/>
        <v>0.53800000000000003</v>
      </c>
      <c r="N116" s="6">
        <f t="shared" si="16"/>
        <v>0.5</v>
      </c>
      <c r="O116" s="2"/>
    </row>
    <row r="117" spans="1:15">
      <c r="A117" s="3">
        <v>116</v>
      </c>
      <c r="B117" s="3">
        <v>115</v>
      </c>
      <c r="C117" s="4" t="s">
        <v>119</v>
      </c>
      <c r="D117" s="4" t="s">
        <v>119</v>
      </c>
      <c r="E117" s="4" t="b">
        <f t="shared" si="17"/>
        <v>1</v>
      </c>
      <c r="F117" s="5">
        <v>40585</v>
      </c>
      <c r="G117" s="4">
        <v>15</v>
      </c>
      <c r="H117" s="4"/>
      <c r="I117" s="4"/>
      <c r="J117" s="7" t="s">
        <v>562</v>
      </c>
      <c r="K117" s="4">
        <f t="shared" si="13"/>
        <v>19</v>
      </c>
      <c r="L117" s="4">
        <f t="shared" si="14"/>
        <v>3</v>
      </c>
      <c r="M117" s="6">
        <f t="shared" si="15"/>
        <v>0.53800000000000003</v>
      </c>
      <c r="N117" s="6">
        <f t="shared" si="16"/>
        <v>0.14399999999999999</v>
      </c>
      <c r="O117" s="2"/>
    </row>
    <row r="118" spans="1:15">
      <c r="A118" s="3">
        <v>117</v>
      </c>
      <c r="B118" s="3">
        <v>116</v>
      </c>
      <c r="C118" s="4" t="s">
        <v>120</v>
      </c>
      <c r="D118" s="4" t="s">
        <v>120</v>
      </c>
      <c r="E118" s="4" t="b">
        <f t="shared" si="17"/>
        <v>1</v>
      </c>
      <c r="F118" s="5">
        <v>40585</v>
      </c>
      <c r="G118" s="4">
        <v>11</v>
      </c>
      <c r="H118" s="4"/>
      <c r="I118" s="4"/>
      <c r="J118" s="7" t="s">
        <v>563</v>
      </c>
      <c r="K118" s="4">
        <f t="shared" si="13"/>
        <v>281</v>
      </c>
      <c r="L118" s="4">
        <f t="shared" si="14"/>
        <v>53</v>
      </c>
      <c r="M118" s="6">
        <f t="shared" si="15"/>
        <v>0.34599999999999997</v>
      </c>
      <c r="N118" s="6">
        <f t="shared" si="16"/>
        <v>0.88</v>
      </c>
      <c r="O118" s="2"/>
    </row>
    <row r="119" spans="1:15">
      <c r="A119" s="3">
        <v>118</v>
      </c>
      <c r="B119" s="3">
        <v>117</v>
      </c>
      <c r="C119" s="4" t="s">
        <v>121</v>
      </c>
      <c r="D119" s="4" t="s">
        <v>121</v>
      </c>
      <c r="E119" s="4" t="b">
        <f t="shared" si="17"/>
        <v>1</v>
      </c>
      <c r="F119" s="5">
        <v>40585</v>
      </c>
      <c r="G119" s="4">
        <v>24</v>
      </c>
      <c r="H119" s="4" t="s">
        <v>910</v>
      </c>
      <c r="I119" s="4" t="str">
        <f t="shared" si="12"/>
        <v>gmail</v>
      </c>
      <c r="J119" s="7" t="s">
        <v>564</v>
      </c>
      <c r="K119" s="4">
        <f t="shared" si="13"/>
        <v>133</v>
      </c>
      <c r="L119" s="4">
        <f t="shared" si="14"/>
        <v>28</v>
      </c>
      <c r="M119" s="6">
        <f t="shared" si="15"/>
        <v>0.94399999999999995</v>
      </c>
      <c r="N119" s="6">
        <f t="shared" si="16"/>
        <v>0.67200000000000004</v>
      </c>
      <c r="O119" s="2"/>
    </row>
    <row r="120" spans="1:15">
      <c r="A120" s="3">
        <v>119</v>
      </c>
      <c r="B120" s="3">
        <v>118</v>
      </c>
      <c r="C120" s="4" t="s">
        <v>122</v>
      </c>
      <c r="D120" s="4" t="s">
        <v>122</v>
      </c>
      <c r="E120" s="4" t="b">
        <f t="shared" si="17"/>
        <v>1</v>
      </c>
      <c r="F120" s="5">
        <v>40585</v>
      </c>
      <c r="G120" s="4">
        <v>15</v>
      </c>
      <c r="H120" s="4" t="s">
        <v>910</v>
      </c>
      <c r="I120" s="4" t="str">
        <f t="shared" si="12"/>
        <v>gmail</v>
      </c>
      <c r="J120" s="7" t="s">
        <v>565</v>
      </c>
      <c r="K120" s="4">
        <f t="shared" si="13"/>
        <v>74</v>
      </c>
      <c r="L120" s="4">
        <f t="shared" si="14"/>
        <v>15</v>
      </c>
      <c r="M120" s="6">
        <f t="shared" si="15"/>
        <v>0.53800000000000003</v>
      </c>
      <c r="N120" s="6">
        <f t="shared" si="16"/>
        <v>0.48599999999999999</v>
      </c>
      <c r="O120" s="2"/>
    </row>
    <row r="121" spans="1:15">
      <c r="A121" s="3">
        <v>120</v>
      </c>
      <c r="B121" s="3">
        <v>119</v>
      </c>
      <c r="C121" s="4" t="s">
        <v>123</v>
      </c>
      <c r="D121" s="4" t="s">
        <v>123</v>
      </c>
      <c r="E121" s="4" t="b">
        <f t="shared" si="17"/>
        <v>1</v>
      </c>
      <c r="F121" s="5">
        <v>40585</v>
      </c>
      <c r="G121" s="4">
        <v>18</v>
      </c>
      <c r="H121" s="4"/>
      <c r="I121" s="4"/>
      <c r="J121" s="7" t="s">
        <v>566</v>
      </c>
      <c r="K121" s="4">
        <f t="shared" si="13"/>
        <v>161</v>
      </c>
      <c r="L121" s="4">
        <f t="shared" si="14"/>
        <v>30</v>
      </c>
      <c r="M121" s="6">
        <f t="shared" si="15"/>
        <v>0.745</v>
      </c>
      <c r="N121" s="6">
        <f t="shared" si="16"/>
        <v>0.747</v>
      </c>
      <c r="O121" s="2"/>
    </row>
    <row r="122" spans="1:15">
      <c r="A122" s="3">
        <v>121</v>
      </c>
      <c r="B122" s="3">
        <v>120</v>
      </c>
      <c r="C122" s="4" t="s">
        <v>124</v>
      </c>
      <c r="D122" s="4" t="s">
        <v>124</v>
      </c>
      <c r="E122" s="4" t="b">
        <f t="shared" si="17"/>
        <v>1</v>
      </c>
      <c r="F122" s="5">
        <v>40585</v>
      </c>
      <c r="G122" s="4">
        <v>11</v>
      </c>
      <c r="H122" s="4"/>
      <c r="I122" s="4"/>
      <c r="J122" s="7" t="s">
        <v>567</v>
      </c>
      <c r="K122" s="4">
        <f t="shared" si="13"/>
        <v>378</v>
      </c>
      <c r="L122" s="4">
        <f t="shared" si="14"/>
        <v>75</v>
      </c>
      <c r="M122" s="6">
        <f t="shared" si="15"/>
        <v>0.34599999999999997</v>
      </c>
      <c r="N122" s="6">
        <f t="shared" si="16"/>
        <v>0.93100000000000005</v>
      </c>
      <c r="O122" s="2"/>
    </row>
    <row r="123" spans="1:15">
      <c r="A123" s="3">
        <v>122</v>
      </c>
      <c r="B123" s="3">
        <v>121</v>
      </c>
      <c r="C123" s="4" t="s">
        <v>125</v>
      </c>
      <c r="D123" s="4" t="s">
        <v>125</v>
      </c>
      <c r="E123" s="4" t="b">
        <f t="shared" si="17"/>
        <v>1</v>
      </c>
      <c r="F123" s="5">
        <v>40585</v>
      </c>
      <c r="G123" s="4">
        <v>6</v>
      </c>
      <c r="H123" s="4" t="s">
        <v>910</v>
      </c>
      <c r="I123" s="4" t="str">
        <f t="shared" si="12"/>
        <v>gmail</v>
      </c>
      <c r="J123" s="7" t="s">
        <v>568</v>
      </c>
      <c r="K123" s="4">
        <f t="shared" si="13"/>
        <v>41</v>
      </c>
      <c r="L123" s="4">
        <f t="shared" si="14"/>
        <v>10</v>
      </c>
      <c r="M123" s="6">
        <f t="shared" si="15"/>
        <v>0.16700000000000001</v>
      </c>
      <c r="N123" s="6">
        <f t="shared" si="16"/>
        <v>0.29099999999999998</v>
      </c>
      <c r="O123" s="2"/>
    </row>
    <row r="124" spans="1:15">
      <c r="A124" s="3">
        <v>123</v>
      </c>
      <c r="B124" s="3">
        <v>122</v>
      </c>
      <c r="C124" s="4" t="s">
        <v>126</v>
      </c>
      <c r="D124" s="4" t="s">
        <v>126</v>
      </c>
      <c r="E124" s="4" t="b">
        <f t="shared" si="17"/>
        <v>1</v>
      </c>
      <c r="F124" s="5">
        <v>40585</v>
      </c>
      <c r="G124" s="4">
        <v>9</v>
      </c>
      <c r="H124" s="4"/>
      <c r="I124" s="4"/>
      <c r="J124" s="7" t="s">
        <v>569</v>
      </c>
      <c r="K124" s="4">
        <f t="shared" si="13"/>
        <v>81</v>
      </c>
      <c r="L124" s="4">
        <f t="shared" si="14"/>
        <v>17</v>
      </c>
      <c r="M124" s="6">
        <f t="shared" si="15"/>
        <v>0.27700000000000002</v>
      </c>
      <c r="N124" s="6">
        <f t="shared" si="16"/>
        <v>0.52</v>
      </c>
      <c r="O124" s="2"/>
    </row>
    <row r="125" spans="1:15">
      <c r="A125" s="3">
        <v>124</v>
      </c>
      <c r="B125" s="3">
        <v>123</v>
      </c>
      <c r="C125" s="4" t="s">
        <v>127</v>
      </c>
      <c r="D125" s="4" t="s">
        <v>127</v>
      </c>
      <c r="E125" s="4" t="b">
        <f t="shared" si="17"/>
        <v>1</v>
      </c>
      <c r="F125" s="5">
        <v>40585</v>
      </c>
      <c r="G125" s="4">
        <v>5</v>
      </c>
      <c r="H125" s="4" t="s">
        <v>910</v>
      </c>
      <c r="I125" s="4" t="str">
        <f t="shared" si="12"/>
        <v>gmail</v>
      </c>
      <c r="J125" s="7" t="s">
        <v>570</v>
      </c>
      <c r="K125" s="4">
        <f t="shared" si="13"/>
        <v>49</v>
      </c>
      <c r="L125" s="4">
        <f t="shared" si="14"/>
        <v>8</v>
      </c>
      <c r="M125" s="6">
        <f t="shared" si="15"/>
        <v>0.105</v>
      </c>
      <c r="N125" s="6">
        <f t="shared" si="16"/>
        <v>0.36399999999999999</v>
      </c>
      <c r="O125" s="2"/>
    </row>
    <row r="126" spans="1:15">
      <c r="A126" s="3">
        <v>125</v>
      </c>
      <c r="B126" s="3">
        <v>124</v>
      </c>
      <c r="C126" s="4" t="s">
        <v>128</v>
      </c>
      <c r="D126" s="4" t="s">
        <v>128</v>
      </c>
      <c r="E126" s="4" t="b">
        <f t="shared" si="17"/>
        <v>1</v>
      </c>
      <c r="F126" s="5">
        <v>40585</v>
      </c>
      <c r="G126" s="4">
        <v>17</v>
      </c>
      <c r="H126" s="4" t="s">
        <v>911</v>
      </c>
      <c r="I126" s="4" t="str">
        <f t="shared" si="12"/>
        <v>hotmail</v>
      </c>
      <c r="J126" s="7" t="s">
        <v>571</v>
      </c>
      <c r="K126" s="4">
        <f t="shared" si="13"/>
        <v>329</v>
      </c>
      <c r="L126" s="4">
        <f t="shared" si="14"/>
        <v>62</v>
      </c>
      <c r="M126" s="6">
        <f t="shared" si="15"/>
        <v>0.69399999999999995</v>
      </c>
      <c r="N126" s="6">
        <f t="shared" si="16"/>
        <v>0.91500000000000004</v>
      </c>
      <c r="O126" s="2"/>
    </row>
    <row r="127" spans="1:15">
      <c r="A127" s="3">
        <v>126</v>
      </c>
      <c r="B127" s="3">
        <v>125</v>
      </c>
      <c r="C127" s="4" t="s">
        <v>129</v>
      </c>
      <c r="D127" s="4" t="s">
        <v>129</v>
      </c>
      <c r="E127" s="4" t="b">
        <f t="shared" si="17"/>
        <v>1</v>
      </c>
      <c r="F127" s="5">
        <v>40585</v>
      </c>
      <c r="G127" s="4">
        <v>16</v>
      </c>
      <c r="H127" s="4"/>
      <c r="I127" s="4"/>
      <c r="J127" s="7" t="s">
        <v>572</v>
      </c>
      <c r="K127" s="4">
        <f t="shared" si="13"/>
        <v>43</v>
      </c>
      <c r="L127" s="4">
        <f t="shared" si="14"/>
        <v>9</v>
      </c>
      <c r="M127" s="6">
        <f t="shared" si="15"/>
        <v>0.60699999999999998</v>
      </c>
      <c r="N127" s="6">
        <f t="shared" si="16"/>
        <v>0.30199999999999999</v>
      </c>
      <c r="O127" s="2"/>
    </row>
    <row r="128" spans="1:15">
      <c r="A128" s="3">
        <v>127</v>
      </c>
      <c r="B128" s="3">
        <v>126</v>
      </c>
      <c r="C128" s="4" t="s">
        <v>130</v>
      </c>
      <c r="D128" s="4" t="s">
        <v>130</v>
      </c>
      <c r="E128" s="4" t="b">
        <f t="shared" si="17"/>
        <v>1</v>
      </c>
      <c r="F128" s="5">
        <v>40585</v>
      </c>
      <c r="G128" s="4">
        <v>8</v>
      </c>
      <c r="H128" s="4"/>
      <c r="I128" s="4"/>
      <c r="J128" s="7" t="s">
        <v>573</v>
      </c>
      <c r="K128" s="4">
        <f t="shared" si="13"/>
        <v>72</v>
      </c>
      <c r="L128" s="4">
        <f t="shared" si="14"/>
        <v>14</v>
      </c>
      <c r="M128" s="6">
        <f t="shared" si="15"/>
        <v>0.23100000000000001</v>
      </c>
      <c r="N128" s="6">
        <f t="shared" si="16"/>
        <v>0.47399999999999998</v>
      </c>
      <c r="O128" s="2"/>
    </row>
    <row r="129" spans="1:15">
      <c r="A129" s="3">
        <v>128</v>
      </c>
      <c r="B129" s="3">
        <v>127</v>
      </c>
      <c r="C129" s="4" t="s">
        <v>131</v>
      </c>
      <c r="D129" s="4" t="s">
        <v>131</v>
      </c>
      <c r="E129" s="4" t="b">
        <f t="shared" si="17"/>
        <v>1</v>
      </c>
      <c r="F129" s="5">
        <v>40585</v>
      </c>
      <c r="G129" s="4">
        <v>26</v>
      </c>
      <c r="H129" s="4"/>
      <c r="I129" s="4"/>
      <c r="J129" s="7" t="s">
        <v>574</v>
      </c>
      <c r="K129" s="4">
        <f t="shared" si="13"/>
        <v>198</v>
      </c>
      <c r="L129" s="4">
        <f t="shared" si="14"/>
        <v>31</v>
      </c>
      <c r="M129" s="6">
        <f t="shared" si="15"/>
        <v>0.995</v>
      </c>
      <c r="N129" s="6">
        <f t="shared" si="16"/>
        <v>0.81399999999999995</v>
      </c>
      <c r="O129" s="2"/>
    </row>
    <row r="130" spans="1:15">
      <c r="A130" s="3">
        <v>129</v>
      </c>
      <c r="B130" s="3">
        <v>128</v>
      </c>
      <c r="C130" s="4" t="s">
        <v>132</v>
      </c>
      <c r="D130" s="4" t="s">
        <v>132</v>
      </c>
      <c r="E130" s="4" t="b">
        <f t="shared" si="17"/>
        <v>1</v>
      </c>
      <c r="F130" s="5">
        <v>40585</v>
      </c>
      <c r="G130" s="4">
        <v>18</v>
      </c>
      <c r="H130" s="4"/>
      <c r="I130" s="4"/>
      <c r="J130" s="7" t="s">
        <v>575</v>
      </c>
      <c r="K130" s="4">
        <f t="shared" si="13"/>
        <v>138</v>
      </c>
      <c r="L130" s="4">
        <f t="shared" si="14"/>
        <v>24</v>
      </c>
      <c r="M130" s="6">
        <f t="shared" si="15"/>
        <v>0.745</v>
      </c>
      <c r="N130" s="6">
        <f t="shared" si="16"/>
        <v>0.68500000000000005</v>
      </c>
      <c r="O130" s="2"/>
    </row>
    <row r="131" spans="1:15">
      <c r="A131" s="3">
        <v>130</v>
      </c>
      <c r="B131" s="3">
        <v>129</v>
      </c>
      <c r="C131" s="4" t="s">
        <v>133</v>
      </c>
      <c r="D131" s="4" t="s">
        <v>133</v>
      </c>
      <c r="E131" s="4" t="b">
        <f t="shared" si="17"/>
        <v>1</v>
      </c>
      <c r="F131" s="5">
        <v>40585</v>
      </c>
      <c r="G131" s="4">
        <v>21</v>
      </c>
      <c r="H131" s="4"/>
      <c r="I131" s="4"/>
      <c r="J131" s="7" t="s">
        <v>576</v>
      </c>
      <c r="K131" s="4">
        <f t="shared" ref="K131:K194" si="18">LEN(J131)</f>
        <v>95</v>
      </c>
      <c r="L131" s="4">
        <f t="shared" ref="L131:L194" si="19">K131-LEN(SUBSTITUTE(J131," ",""))+1</f>
        <v>19</v>
      </c>
      <c r="M131" s="6">
        <f t="shared" ref="M131:M194" si="20">PERCENTRANK($G$2:$G$438,G131)</f>
        <v>0.84599999999999997</v>
      </c>
      <c r="N131" s="6">
        <f t="shared" ref="N131:N194" si="21">PERCENTRANK($K$2:$K$438,K131)</f>
        <v>0.55500000000000005</v>
      </c>
      <c r="O131" s="2"/>
    </row>
    <row r="132" spans="1:15">
      <c r="A132" s="3">
        <v>131</v>
      </c>
      <c r="B132" s="3">
        <v>130</v>
      </c>
      <c r="C132" s="4" t="s">
        <v>134</v>
      </c>
      <c r="D132" s="4" t="s">
        <v>134</v>
      </c>
      <c r="E132" s="4" t="b">
        <f t="shared" ref="E132:E195" si="22">C132=D132</f>
        <v>1</v>
      </c>
      <c r="F132" s="5">
        <v>40585</v>
      </c>
      <c r="G132" s="4">
        <v>6</v>
      </c>
      <c r="H132" s="4"/>
      <c r="I132" s="4"/>
      <c r="J132" s="7" t="s">
        <v>577</v>
      </c>
      <c r="K132" s="4">
        <f t="shared" si="18"/>
        <v>231</v>
      </c>
      <c r="L132" s="4">
        <f t="shared" si="19"/>
        <v>39</v>
      </c>
      <c r="M132" s="6">
        <f t="shared" si="20"/>
        <v>0.16700000000000001</v>
      </c>
      <c r="N132" s="6">
        <f t="shared" si="21"/>
        <v>0.84799999999999998</v>
      </c>
      <c r="O132" s="2"/>
    </row>
    <row r="133" spans="1:15">
      <c r="A133" s="3">
        <v>132</v>
      </c>
      <c r="B133" s="3">
        <v>131</v>
      </c>
      <c r="C133" s="4" t="s">
        <v>135</v>
      </c>
      <c r="D133" s="4" t="s">
        <v>135</v>
      </c>
      <c r="E133" s="4" t="b">
        <f t="shared" si="22"/>
        <v>1</v>
      </c>
      <c r="F133" s="5">
        <v>40585</v>
      </c>
      <c r="G133" s="4">
        <v>26</v>
      </c>
      <c r="H133" s="4"/>
      <c r="I133" s="4"/>
      <c r="J133" s="7" t="s">
        <v>578</v>
      </c>
      <c r="K133" s="4">
        <f t="shared" si="18"/>
        <v>140</v>
      </c>
      <c r="L133" s="4">
        <f t="shared" si="19"/>
        <v>28</v>
      </c>
      <c r="M133" s="6">
        <f t="shared" si="20"/>
        <v>0.995</v>
      </c>
      <c r="N133" s="6">
        <f t="shared" si="21"/>
        <v>0.69699999999999995</v>
      </c>
      <c r="O133" s="2"/>
    </row>
    <row r="134" spans="1:15">
      <c r="A134" s="3">
        <v>133</v>
      </c>
      <c r="B134" s="3">
        <v>132</v>
      </c>
      <c r="C134" s="4" t="s">
        <v>136</v>
      </c>
      <c r="D134" s="4" t="s">
        <v>136</v>
      </c>
      <c r="E134" s="4" t="b">
        <f t="shared" si="22"/>
        <v>1</v>
      </c>
      <c r="F134" s="5">
        <v>40585</v>
      </c>
      <c r="G134" s="4">
        <v>24</v>
      </c>
      <c r="H134" s="4"/>
      <c r="I134" s="4"/>
      <c r="J134" s="7" t="s">
        <v>579</v>
      </c>
      <c r="K134" s="4">
        <f t="shared" si="18"/>
        <v>127</v>
      </c>
      <c r="L134" s="4">
        <f t="shared" si="19"/>
        <v>25</v>
      </c>
      <c r="M134" s="6">
        <f t="shared" si="20"/>
        <v>0.94399999999999995</v>
      </c>
      <c r="N134" s="6">
        <f t="shared" si="21"/>
        <v>0.65300000000000002</v>
      </c>
      <c r="O134" s="2"/>
    </row>
    <row r="135" spans="1:15">
      <c r="A135" s="3">
        <v>134</v>
      </c>
      <c r="B135" s="3">
        <v>133</v>
      </c>
      <c r="C135" s="4" t="s">
        <v>137</v>
      </c>
      <c r="D135" s="4" t="s">
        <v>137</v>
      </c>
      <c r="E135" s="4" t="b">
        <f t="shared" si="22"/>
        <v>1</v>
      </c>
      <c r="F135" s="5">
        <v>40585</v>
      </c>
      <c r="G135" s="4">
        <v>12</v>
      </c>
      <c r="H135" s="4" t="s">
        <v>911</v>
      </c>
      <c r="I135" s="4" t="str">
        <f t="shared" ref="I131:I194" si="23">LEFT(H135,FIND(".",H135)-1)</f>
        <v>hotmail</v>
      </c>
      <c r="J135" s="7" t="s">
        <v>580</v>
      </c>
      <c r="K135" s="4">
        <f t="shared" si="18"/>
        <v>215</v>
      </c>
      <c r="L135" s="4">
        <f t="shared" si="19"/>
        <v>43</v>
      </c>
      <c r="M135" s="6">
        <f t="shared" si="20"/>
        <v>0.38</v>
      </c>
      <c r="N135" s="6">
        <f t="shared" si="21"/>
        <v>0.83699999999999997</v>
      </c>
      <c r="O135" s="2"/>
    </row>
    <row r="136" spans="1:15">
      <c r="A136" s="3">
        <v>135</v>
      </c>
      <c r="B136" s="3">
        <v>134</v>
      </c>
      <c r="C136" s="4" t="s">
        <v>138</v>
      </c>
      <c r="D136" s="4" t="s">
        <v>138</v>
      </c>
      <c r="E136" s="4" t="b">
        <f t="shared" si="22"/>
        <v>1</v>
      </c>
      <c r="F136" s="5">
        <v>40585</v>
      </c>
      <c r="G136" s="4">
        <v>24</v>
      </c>
      <c r="H136" s="4"/>
      <c r="I136" s="4"/>
      <c r="J136" s="7" t="s">
        <v>581</v>
      </c>
      <c r="K136" s="4">
        <f t="shared" si="18"/>
        <v>179</v>
      </c>
      <c r="L136" s="4">
        <f t="shared" si="19"/>
        <v>32</v>
      </c>
      <c r="M136" s="6">
        <f t="shared" si="20"/>
        <v>0.94399999999999995</v>
      </c>
      <c r="N136" s="6">
        <f t="shared" si="21"/>
        <v>0.77500000000000002</v>
      </c>
      <c r="O136" s="2"/>
    </row>
    <row r="137" spans="1:15">
      <c r="A137" s="3">
        <v>136</v>
      </c>
      <c r="B137" s="3">
        <v>135</v>
      </c>
      <c r="C137" s="4" t="s">
        <v>139</v>
      </c>
      <c r="D137" s="4" t="s">
        <v>139</v>
      </c>
      <c r="E137" s="4" t="b">
        <f t="shared" si="22"/>
        <v>1</v>
      </c>
      <c r="F137" s="5">
        <v>40585</v>
      </c>
      <c r="G137" s="4">
        <v>2</v>
      </c>
      <c r="H137" s="4" t="s">
        <v>910</v>
      </c>
      <c r="I137" s="4" t="str">
        <f t="shared" si="23"/>
        <v>gmail</v>
      </c>
      <c r="J137" s="7" t="s">
        <v>582</v>
      </c>
      <c r="K137" s="4">
        <f t="shared" si="18"/>
        <v>5</v>
      </c>
      <c r="L137" s="4">
        <f t="shared" si="19"/>
        <v>2</v>
      </c>
      <c r="M137" s="6">
        <f t="shared" si="20"/>
        <v>0.02</v>
      </c>
      <c r="N137" s="6">
        <f t="shared" si="21"/>
        <v>1.0999999999999999E-2</v>
      </c>
      <c r="O137" s="2"/>
    </row>
    <row r="138" spans="1:15">
      <c r="A138" s="3">
        <v>137</v>
      </c>
      <c r="B138" s="3">
        <v>136</v>
      </c>
      <c r="C138" s="4" t="s">
        <v>140</v>
      </c>
      <c r="D138" s="4" t="s">
        <v>140</v>
      </c>
      <c r="E138" s="4" t="b">
        <f t="shared" si="22"/>
        <v>1</v>
      </c>
      <c r="F138" s="5">
        <v>40585</v>
      </c>
      <c r="G138" s="4">
        <v>2</v>
      </c>
      <c r="H138" s="4" t="s">
        <v>910</v>
      </c>
      <c r="I138" s="4" t="str">
        <f t="shared" si="23"/>
        <v>gmail</v>
      </c>
      <c r="J138" s="7" t="s">
        <v>583</v>
      </c>
      <c r="K138" s="4">
        <f t="shared" si="18"/>
        <v>97</v>
      </c>
      <c r="L138" s="4">
        <f t="shared" si="19"/>
        <v>18</v>
      </c>
      <c r="M138" s="6">
        <f t="shared" si="20"/>
        <v>0.02</v>
      </c>
      <c r="N138" s="6">
        <f t="shared" si="21"/>
        <v>0.56100000000000005</v>
      </c>
      <c r="O138" s="2"/>
    </row>
    <row r="139" spans="1:15">
      <c r="A139" s="3">
        <v>138</v>
      </c>
      <c r="B139" s="3">
        <v>137</v>
      </c>
      <c r="C139" s="4" t="s">
        <v>141</v>
      </c>
      <c r="D139" s="4" t="s">
        <v>141</v>
      </c>
      <c r="E139" s="4" t="b">
        <f t="shared" si="22"/>
        <v>1</v>
      </c>
      <c r="F139" s="5">
        <v>40585</v>
      </c>
      <c r="G139" s="4">
        <v>25</v>
      </c>
      <c r="H139" s="4" t="s">
        <v>915</v>
      </c>
      <c r="I139" s="4" t="str">
        <f t="shared" si="23"/>
        <v>GMail</v>
      </c>
      <c r="J139" s="7" t="s">
        <v>584</v>
      </c>
      <c r="K139" s="4">
        <f t="shared" si="18"/>
        <v>221</v>
      </c>
      <c r="L139" s="4">
        <f t="shared" si="19"/>
        <v>46</v>
      </c>
      <c r="M139" s="6">
        <f t="shared" si="20"/>
        <v>0.97899999999999998</v>
      </c>
      <c r="N139" s="6">
        <f t="shared" si="21"/>
        <v>0.84399999999999997</v>
      </c>
      <c r="O139" s="2"/>
    </row>
    <row r="140" spans="1:15">
      <c r="A140" s="3">
        <v>139</v>
      </c>
      <c r="B140" s="3">
        <v>138</v>
      </c>
      <c r="C140" s="4" t="s">
        <v>142</v>
      </c>
      <c r="D140" s="4" t="s">
        <v>142</v>
      </c>
      <c r="E140" s="4" t="b">
        <f t="shared" si="22"/>
        <v>1</v>
      </c>
      <c r="F140" s="5">
        <v>40585</v>
      </c>
      <c r="G140" s="4">
        <v>14</v>
      </c>
      <c r="H140" s="4" t="s">
        <v>911</v>
      </c>
      <c r="I140" s="4" t="str">
        <f t="shared" si="23"/>
        <v>hotmail</v>
      </c>
      <c r="J140" s="7" t="s">
        <v>585</v>
      </c>
      <c r="K140" s="4">
        <f t="shared" si="18"/>
        <v>158</v>
      </c>
      <c r="L140" s="4">
        <f t="shared" si="19"/>
        <v>31</v>
      </c>
      <c r="M140" s="6">
        <f t="shared" si="20"/>
        <v>0.495</v>
      </c>
      <c r="N140" s="6">
        <f t="shared" si="21"/>
        <v>0.74</v>
      </c>
      <c r="O140" s="2"/>
    </row>
    <row r="141" spans="1:15">
      <c r="A141" s="3">
        <v>140</v>
      </c>
      <c r="B141" s="3">
        <v>139</v>
      </c>
      <c r="C141" s="4" t="s">
        <v>143</v>
      </c>
      <c r="D141" s="4" t="s">
        <v>143</v>
      </c>
      <c r="E141" s="4" t="b">
        <f t="shared" si="22"/>
        <v>1</v>
      </c>
      <c r="F141" s="5">
        <v>40585</v>
      </c>
      <c r="G141" s="4">
        <v>10</v>
      </c>
      <c r="H141" s="4"/>
      <c r="I141" s="4"/>
      <c r="J141" s="7" t="s">
        <v>586</v>
      </c>
      <c r="K141" s="4">
        <f t="shared" si="18"/>
        <v>27</v>
      </c>
      <c r="L141" s="4">
        <f t="shared" si="19"/>
        <v>5</v>
      </c>
      <c r="M141" s="6">
        <f t="shared" si="20"/>
        <v>0.30499999999999999</v>
      </c>
      <c r="N141" s="6">
        <f t="shared" si="21"/>
        <v>0.20399999999999999</v>
      </c>
      <c r="O141" s="2"/>
    </row>
    <row r="142" spans="1:15">
      <c r="A142" s="3">
        <v>141</v>
      </c>
      <c r="B142" s="3">
        <v>140</v>
      </c>
      <c r="C142" s="4" t="s">
        <v>144</v>
      </c>
      <c r="D142" s="4" t="s">
        <v>144</v>
      </c>
      <c r="E142" s="4" t="b">
        <f t="shared" si="22"/>
        <v>1</v>
      </c>
      <c r="F142" s="5">
        <v>40585</v>
      </c>
      <c r="G142" s="4">
        <v>5</v>
      </c>
      <c r="H142" s="4" t="s">
        <v>910</v>
      </c>
      <c r="I142" s="4" t="str">
        <f t="shared" si="23"/>
        <v>gmail</v>
      </c>
      <c r="J142" s="7" t="s">
        <v>587</v>
      </c>
      <c r="K142" s="4">
        <f t="shared" si="18"/>
        <v>22</v>
      </c>
      <c r="L142" s="4">
        <f t="shared" si="19"/>
        <v>5</v>
      </c>
      <c r="M142" s="6">
        <f t="shared" si="20"/>
        <v>0.105</v>
      </c>
      <c r="N142" s="6">
        <f t="shared" si="21"/>
        <v>0.16200000000000001</v>
      </c>
      <c r="O142" s="2"/>
    </row>
    <row r="143" spans="1:15">
      <c r="A143" s="3">
        <v>142</v>
      </c>
      <c r="B143" s="3">
        <v>141</v>
      </c>
      <c r="C143" s="4" t="s">
        <v>145</v>
      </c>
      <c r="D143" s="4" t="s">
        <v>145</v>
      </c>
      <c r="E143" s="4" t="b">
        <f t="shared" si="22"/>
        <v>1</v>
      </c>
      <c r="F143" s="5">
        <v>40585</v>
      </c>
      <c r="G143" s="4">
        <v>14</v>
      </c>
      <c r="H143" s="4" t="s">
        <v>911</v>
      </c>
      <c r="I143" s="4" t="str">
        <f t="shared" si="23"/>
        <v>hotmail</v>
      </c>
      <c r="J143" s="7" t="s">
        <v>588</v>
      </c>
      <c r="K143" s="4">
        <f t="shared" si="18"/>
        <v>53</v>
      </c>
      <c r="L143" s="4">
        <f t="shared" si="19"/>
        <v>9</v>
      </c>
      <c r="M143" s="6">
        <f t="shared" si="20"/>
        <v>0.495</v>
      </c>
      <c r="N143" s="6">
        <f t="shared" si="21"/>
        <v>0.38300000000000001</v>
      </c>
      <c r="O143" s="2"/>
    </row>
    <row r="144" spans="1:15">
      <c r="A144" s="3">
        <v>143</v>
      </c>
      <c r="B144" s="3">
        <v>142</v>
      </c>
      <c r="C144" s="4" t="s">
        <v>146</v>
      </c>
      <c r="D144" s="4" t="s">
        <v>146</v>
      </c>
      <c r="E144" s="4" t="b">
        <f t="shared" si="22"/>
        <v>1</v>
      </c>
      <c r="F144" s="5">
        <v>40585</v>
      </c>
      <c r="G144" s="4">
        <v>7</v>
      </c>
      <c r="H144" s="4" t="s">
        <v>913</v>
      </c>
      <c r="I144" s="4" t="str">
        <f t="shared" si="23"/>
        <v>yahoo</v>
      </c>
      <c r="J144" s="7" t="s">
        <v>589</v>
      </c>
      <c r="K144" s="4">
        <f t="shared" si="18"/>
        <v>23</v>
      </c>
      <c r="L144" s="4">
        <f t="shared" si="19"/>
        <v>6</v>
      </c>
      <c r="M144" s="6">
        <f t="shared" si="20"/>
        <v>0.19900000000000001</v>
      </c>
      <c r="N144" s="6">
        <f t="shared" si="21"/>
        <v>0.17399999999999999</v>
      </c>
      <c r="O144" s="2"/>
    </row>
    <row r="145" spans="1:15">
      <c r="A145" s="3">
        <v>144</v>
      </c>
      <c r="B145" s="3">
        <v>143</v>
      </c>
      <c r="C145" s="4" t="s">
        <v>147</v>
      </c>
      <c r="D145" s="4" t="s">
        <v>147</v>
      </c>
      <c r="E145" s="4" t="b">
        <f t="shared" si="22"/>
        <v>1</v>
      </c>
      <c r="F145" s="5">
        <v>40585</v>
      </c>
      <c r="G145" s="4">
        <v>23</v>
      </c>
      <c r="H145" s="4"/>
      <c r="I145" s="4"/>
      <c r="J145" s="7" t="s">
        <v>590</v>
      </c>
      <c r="K145" s="4">
        <f t="shared" si="18"/>
        <v>286</v>
      </c>
      <c r="L145" s="4">
        <f t="shared" si="19"/>
        <v>56</v>
      </c>
      <c r="M145" s="6">
        <f t="shared" si="20"/>
        <v>0.91200000000000003</v>
      </c>
      <c r="N145" s="6">
        <f t="shared" si="21"/>
        <v>0.88500000000000001</v>
      </c>
      <c r="O145" s="2"/>
    </row>
    <row r="146" spans="1:15">
      <c r="A146" s="3">
        <v>145</v>
      </c>
      <c r="B146" s="3">
        <v>144</v>
      </c>
      <c r="C146" s="4" t="s">
        <v>148</v>
      </c>
      <c r="D146" s="4" t="s">
        <v>148</v>
      </c>
      <c r="E146" s="4" t="b">
        <f t="shared" si="22"/>
        <v>1</v>
      </c>
      <c r="F146" s="5">
        <v>40585</v>
      </c>
      <c r="G146" s="4">
        <v>11</v>
      </c>
      <c r="H146" s="4" t="s">
        <v>910</v>
      </c>
      <c r="I146" s="4" t="str">
        <f t="shared" si="23"/>
        <v>gmail</v>
      </c>
      <c r="J146" s="7" t="s">
        <v>591</v>
      </c>
      <c r="K146" s="4">
        <f t="shared" si="18"/>
        <v>112</v>
      </c>
      <c r="L146" s="4">
        <f t="shared" si="19"/>
        <v>22</v>
      </c>
      <c r="M146" s="6">
        <f t="shared" si="20"/>
        <v>0.34599999999999997</v>
      </c>
      <c r="N146" s="6">
        <f t="shared" si="21"/>
        <v>0.61599999999999999</v>
      </c>
      <c r="O146" s="2"/>
    </row>
    <row r="147" spans="1:15">
      <c r="A147" s="3">
        <v>146</v>
      </c>
      <c r="B147" s="3">
        <v>145</v>
      </c>
      <c r="C147" s="4" t="s">
        <v>146</v>
      </c>
      <c r="D147" s="4" t="s">
        <v>146</v>
      </c>
      <c r="E147" s="4" t="b">
        <f t="shared" si="22"/>
        <v>1</v>
      </c>
      <c r="F147" s="5">
        <v>40585</v>
      </c>
      <c r="G147" s="4">
        <v>7</v>
      </c>
      <c r="H147" s="4" t="s">
        <v>913</v>
      </c>
      <c r="I147" s="4" t="str">
        <f t="shared" si="23"/>
        <v>yahoo</v>
      </c>
      <c r="J147" s="7" t="s">
        <v>592</v>
      </c>
      <c r="K147" s="4">
        <f t="shared" si="18"/>
        <v>21</v>
      </c>
      <c r="L147" s="4">
        <f t="shared" si="19"/>
        <v>6</v>
      </c>
      <c r="M147" s="6">
        <f t="shared" si="20"/>
        <v>0.19900000000000001</v>
      </c>
      <c r="N147" s="6">
        <f t="shared" si="21"/>
        <v>0.158</v>
      </c>
      <c r="O147" s="2"/>
    </row>
    <row r="148" spans="1:15">
      <c r="A148" s="3">
        <v>147</v>
      </c>
      <c r="B148" s="3">
        <v>146</v>
      </c>
      <c r="C148" s="4" t="s">
        <v>149</v>
      </c>
      <c r="D148" s="4" t="s">
        <v>149</v>
      </c>
      <c r="E148" s="4" t="b">
        <f t="shared" si="22"/>
        <v>1</v>
      </c>
      <c r="F148" s="5">
        <v>40585</v>
      </c>
      <c r="G148" s="4">
        <v>22</v>
      </c>
      <c r="H148" s="4" t="s">
        <v>911</v>
      </c>
      <c r="I148" s="4" t="str">
        <f t="shared" si="23"/>
        <v>hotmail</v>
      </c>
      <c r="J148" s="7" t="s">
        <v>593</v>
      </c>
      <c r="K148" s="4">
        <f t="shared" si="18"/>
        <v>47</v>
      </c>
      <c r="L148" s="4">
        <f t="shared" si="19"/>
        <v>10</v>
      </c>
      <c r="M148" s="6">
        <f t="shared" si="20"/>
        <v>0.88900000000000001</v>
      </c>
      <c r="N148" s="6">
        <f t="shared" si="21"/>
        <v>0.33900000000000002</v>
      </c>
      <c r="O148" s="2"/>
    </row>
    <row r="149" spans="1:15">
      <c r="A149" s="3">
        <v>148</v>
      </c>
      <c r="B149" s="3">
        <v>147</v>
      </c>
      <c r="C149" s="4" t="s">
        <v>150</v>
      </c>
      <c r="D149" s="4" t="s">
        <v>150</v>
      </c>
      <c r="E149" s="4" t="b">
        <f t="shared" si="22"/>
        <v>1</v>
      </c>
      <c r="F149" s="5">
        <v>40585</v>
      </c>
      <c r="G149" s="4">
        <v>12</v>
      </c>
      <c r="H149" s="4"/>
      <c r="I149" s="4"/>
      <c r="J149" s="7" t="s">
        <v>594</v>
      </c>
      <c r="K149" s="4">
        <f t="shared" si="18"/>
        <v>63</v>
      </c>
      <c r="L149" s="4">
        <f t="shared" si="19"/>
        <v>14</v>
      </c>
      <c r="M149" s="6">
        <f t="shared" si="20"/>
        <v>0.38</v>
      </c>
      <c r="N149" s="6">
        <f t="shared" si="21"/>
        <v>0.433</v>
      </c>
      <c r="O149" s="2"/>
    </row>
    <row r="150" spans="1:15">
      <c r="A150" s="3">
        <v>149</v>
      </c>
      <c r="B150" s="3">
        <v>148</v>
      </c>
      <c r="C150" s="4" t="s">
        <v>151</v>
      </c>
      <c r="D150" s="4" t="s">
        <v>151</v>
      </c>
      <c r="E150" s="4" t="b">
        <f t="shared" si="22"/>
        <v>1</v>
      </c>
      <c r="F150" s="5">
        <v>40585</v>
      </c>
      <c r="G150" s="4">
        <v>12</v>
      </c>
      <c r="H150" s="4"/>
      <c r="I150" s="4"/>
      <c r="J150" s="7" t="s">
        <v>595</v>
      </c>
      <c r="K150" s="4">
        <f t="shared" si="18"/>
        <v>191</v>
      </c>
      <c r="L150" s="4">
        <f t="shared" si="19"/>
        <v>32</v>
      </c>
      <c r="M150" s="6">
        <f t="shared" si="20"/>
        <v>0.38</v>
      </c>
      <c r="N150" s="6">
        <f t="shared" si="21"/>
        <v>0.8</v>
      </c>
      <c r="O150" s="2"/>
    </row>
    <row r="151" spans="1:15">
      <c r="A151" s="3">
        <v>150</v>
      </c>
      <c r="B151" s="3">
        <v>149</v>
      </c>
      <c r="C151" s="4" t="s">
        <v>152</v>
      </c>
      <c r="D151" s="4" t="s">
        <v>152</v>
      </c>
      <c r="E151" s="4" t="b">
        <f t="shared" si="22"/>
        <v>1</v>
      </c>
      <c r="F151" s="5">
        <v>40585</v>
      </c>
      <c r="G151" s="4">
        <v>16</v>
      </c>
      <c r="H151" s="4"/>
      <c r="I151" s="4"/>
      <c r="J151" s="7" t="s">
        <v>596</v>
      </c>
      <c r="K151" s="4">
        <f t="shared" si="18"/>
        <v>105</v>
      </c>
      <c r="L151" s="4">
        <f t="shared" si="19"/>
        <v>20</v>
      </c>
      <c r="M151" s="6">
        <f t="shared" si="20"/>
        <v>0.60699999999999998</v>
      </c>
      <c r="N151" s="6">
        <f t="shared" si="21"/>
        <v>0.58699999999999997</v>
      </c>
      <c r="O151" s="2"/>
    </row>
    <row r="152" spans="1:15">
      <c r="A152" s="3">
        <v>151</v>
      </c>
      <c r="B152" s="3">
        <v>150</v>
      </c>
      <c r="C152" s="4" t="s">
        <v>153</v>
      </c>
      <c r="D152" s="4" t="s">
        <v>153</v>
      </c>
      <c r="E152" s="4" t="b">
        <f t="shared" si="22"/>
        <v>1</v>
      </c>
      <c r="F152" s="5">
        <v>40585</v>
      </c>
      <c r="G152" s="4">
        <v>25</v>
      </c>
      <c r="H152" s="4"/>
      <c r="I152" s="4"/>
      <c r="J152" s="7" t="s">
        <v>597</v>
      </c>
      <c r="K152" s="4">
        <f t="shared" si="18"/>
        <v>690</v>
      </c>
      <c r="L152" s="4">
        <f t="shared" si="19"/>
        <v>119</v>
      </c>
      <c r="M152" s="6">
        <f t="shared" si="20"/>
        <v>0.97899999999999998</v>
      </c>
      <c r="N152" s="6">
        <f t="shared" si="21"/>
        <v>0.997</v>
      </c>
      <c r="O152" s="2"/>
    </row>
    <row r="153" spans="1:15">
      <c r="A153" s="3">
        <v>152</v>
      </c>
      <c r="B153" s="3">
        <v>151</v>
      </c>
      <c r="C153" s="4" t="s">
        <v>154</v>
      </c>
      <c r="D153" s="4" t="s">
        <v>154</v>
      </c>
      <c r="E153" s="4" t="b">
        <f t="shared" si="22"/>
        <v>1</v>
      </c>
      <c r="F153" s="5">
        <v>40585</v>
      </c>
      <c r="G153" s="4">
        <v>13</v>
      </c>
      <c r="H153" s="4"/>
      <c r="I153" s="4"/>
      <c r="J153" s="7" t="s">
        <v>598</v>
      </c>
      <c r="K153" s="4">
        <f t="shared" si="18"/>
        <v>14</v>
      </c>
      <c r="L153" s="4">
        <f t="shared" si="19"/>
        <v>3</v>
      </c>
      <c r="M153" s="6">
        <f t="shared" si="20"/>
        <v>0.42799999999999999</v>
      </c>
      <c r="N153" s="6">
        <f t="shared" si="21"/>
        <v>9.4E-2</v>
      </c>
      <c r="O153" s="2"/>
    </row>
    <row r="154" spans="1:15">
      <c r="A154" s="3">
        <v>153</v>
      </c>
      <c r="B154" s="3">
        <v>152</v>
      </c>
      <c r="C154" s="4" t="s">
        <v>155</v>
      </c>
      <c r="D154" s="4" t="s">
        <v>155</v>
      </c>
      <c r="E154" s="4" t="b">
        <f t="shared" si="22"/>
        <v>1</v>
      </c>
      <c r="F154" s="5">
        <v>40585</v>
      </c>
      <c r="G154" s="4">
        <v>13</v>
      </c>
      <c r="H154" s="4" t="s">
        <v>910</v>
      </c>
      <c r="I154" s="4" t="str">
        <f t="shared" si="23"/>
        <v>gmail</v>
      </c>
      <c r="J154" s="7" t="s">
        <v>599</v>
      </c>
      <c r="K154" s="4">
        <f t="shared" si="18"/>
        <v>120</v>
      </c>
      <c r="L154" s="4">
        <f t="shared" si="19"/>
        <v>22</v>
      </c>
      <c r="M154" s="6">
        <f t="shared" si="20"/>
        <v>0.42799999999999999</v>
      </c>
      <c r="N154" s="6">
        <f t="shared" si="21"/>
        <v>0.63900000000000001</v>
      </c>
      <c r="O154" s="2"/>
    </row>
    <row r="155" spans="1:15">
      <c r="A155" s="3">
        <v>154</v>
      </c>
      <c r="B155" s="3">
        <v>153</v>
      </c>
      <c r="C155" s="4" t="s">
        <v>156</v>
      </c>
      <c r="D155" s="4" t="s">
        <v>156</v>
      </c>
      <c r="E155" s="4" t="b">
        <f t="shared" si="22"/>
        <v>1</v>
      </c>
      <c r="F155" s="5">
        <v>40585</v>
      </c>
      <c r="G155" s="4">
        <v>8</v>
      </c>
      <c r="H155" s="4" t="s">
        <v>910</v>
      </c>
      <c r="I155" s="4" t="str">
        <f t="shared" si="23"/>
        <v>gmail</v>
      </c>
      <c r="J155" s="7" t="s">
        <v>600</v>
      </c>
      <c r="K155" s="4">
        <f t="shared" si="18"/>
        <v>148</v>
      </c>
      <c r="L155" s="4">
        <f t="shared" si="19"/>
        <v>27</v>
      </c>
      <c r="M155" s="6">
        <f t="shared" si="20"/>
        <v>0.23100000000000001</v>
      </c>
      <c r="N155" s="6">
        <f t="shared" si="21"/>
        <v>0.71299999999999997</v>
      </c>
      <c r="O155" s="2"/>
    </row>
    <row r="156" spans="1:15">
      <c r="A156" s="3">
        <v>155</v>
      </c>
      <c r="B156" s="3">
        <v>154</v>
      </c>
      <c r="C156" s="4" t="s">
        <v>157</v>
      </c>
      <c r="D156" s="4" t="s">
        <v>424</v>
      </c>
      <c r="E156" s="4" t="b">
        <f t="shared" si="22"/>
        <v>0</v>
      </c>
      <c r="F156" s="5">
        <v>40585</v>
      </c>
      <c r="G156" s="4">
        <v>24</v>
      </c>
      <c r="H156" s="4"/>
      <c r="I156" s="4"/>
      <c r="J156" s="7" t="s">
        <v>601</v>
      </c>
      <c r="K156" s="4">
        <f t="shared" si="18"/>
        <v>154</v>
      </c>
      <c r="L156" s="4">
        <f t="shared" si="19"/>
        <v>28</v>
      </c>
      <c r="M156" s="6">
        <f t="shared" si="20"/>
        <v>0.94399999999999995</v>
      </c>
      <c r="N156" s="6">
        <f t="shared" si="21"/>
        <v>0.72399999999999998</v>
      </c>
      <c r="O156" s="2"/>
    </row>
    <row r="157" spans="1:15">
      <c r="A157" s="3">
        <v>156</v>
      </c>
      <c r="B157" s="3">
        <v>155</v>
      </c>
      <c r="C157" s="4" t="s">
        <v>158</v>
      </c>
      <c r="D157" s="4" t="s">
        <v>158</v>
      </c>
      <c r="E157" s="4" t="b">
        <f t="shared" si="22"/>
        <v>1</v>
      </c>
      <c r="F157" s="5">
        <v>40585</v>
      </c>
      <c r="G157" s="4">
        <v>16</v>
      </c>
      <c r="H157" s="4" t="s">
        <v>913</v>
      </c>
      <c r="I157" s="4" t="str">
        <f t="shared" si="23"/>
        <v>yahoo</v>
      </c>
      <c r="J157" s="7" t="s">
        <v>602</v>
      </c>
      <c r="K157" s="4">
        <f t="shared" si="18"/>
        <v>32</v>
      </c>
      <c r="L157" s="4">
        <f t="shared" si="19"/>
        <v>4</v>
      </c>
      <c r="M157" s="6">
        <f t="shared" si="20"/>
        <v>0.60699999999999998</v>
      </c>
      <c r="N157" s="6">
        <f t="shared" si="21"/>
        <v>0.23100000000000001</v>
      </c>
      <c r="O157" s="2"/>
    </row>
    <row r="158" spans="1:15">
      <c r="A158" s="3">
        <v>157</v>
      </c>
      <c r="B158" s="3">
        <v>156</v>
      </c>
      <c r="C158" s="4" t="s">
        <v>159</v>
      </c>
      <c r="D158" s="4" t="s">
        <v>159</v>
      </c>
      <c r="E158" s="4" t="b">
        <f t="shared" si="22"/>
        <v>1</v>
      </c>
      <c r="F158" s="5">
        <v>40585</v>
      </c>
      <c r="G158" s="4">
        <v>12</v>
      </c>
      <c r="H158" s="4" t="s">
        <v>910</v>
      </c>
      <c r="I158" s="4" t="str">
        <f t="shared" si="23"/>
        <v>gmail</v>
      </c>
      <c r="J158" s="7" t="s">
        <v>603</v>
      </c>
      <c r="K158" s="4">
        <f t="shared" si="18"/>
        <v>18</v>
      </c>
      <c r="L158" s="4">
        <f t="shared" si="19"/>
        <v>5</v>
      </c>
      <c r="M158" s="6">
        <f t="shared" si="20"/>
        <v>0.38</v>
      </c>
      <c r="N158" s="6">
        <f t="shared" si="21"/>
        <v>0.13900000000000001</v>
      </c>
      <c r="O158" s="2"/>
    </row>
    <row r="159" spans="1:15">
      <c r="A159" s="3">
        <v>158</v>
      </c>
      <c r="B159" s="3">
        <v>157</v>
      </c>
      <c r="C159" s="4" t="s">
        <v>160</v>
      </c>
      <c r="D159" s="4" t="s">
        <v>160</v>
      </c>
      <c r="E159" s="4" t="b">
        <f t="shared" si="22"/>
        <v>1</v>
      </c>
      <c r="F159" s="5">
        <v>40585</v>
      </c>
      <c r="G159" s="4">
        <v>10</v>
      </c>
      <c r="H159" s="4"/>
      <c r="I159" s="4"/>
      <c r="J159" s="7" t="s">
        <v>604</v>
      </c>
      <c r="K159" s="4">
        <f t="shared" si="18"/>
        <v>38</v>
      </c>
      <c r="L159" s="4">
        <f t="shared" si="19"/>
        <v>8</v>
      </c>
      <c r="M159" s="6">
        <f t="shared" si="20"/>
        <v>0.30499999999999999</v>
      </c>
      <c r="N159" s="6">
        <f t="shared" si="21"/>
        <v>0.27</v>
      </c>
      <c r="O159" s="2"/>
    </row>
    <row r="160" spans="1:15">
      <c r="A160" s="3">
        <v>159</v>
      </c>
      <c r="B160" s="3">
        <v>158</v>
      </c>
      <c r="C160" s="4" t="s">
        <v>161</v>
      </c>
      <c r="D160" s="4" t="s">
        <v>161</v>
      </c>
      <c r="E160" s="4" t="b">
        <f t="shared" si="22"/>
        <v>1</v>
      </c>
      <c r="F160" s="5">
        <v>40585</v>
      </c>
      <c r="G160" s="4">
        <v>24</v>
      </c>
      <c r="H160" s="4"/>
      <c r="I160" s="4"/>
      <c r="J160" s="7" t="s">
        <v>605</v>
      </c>
      <c r="K160" s="4">
        <f t="shared" si="18"/>
        <v>47</v>
      </c>
      <c r="L160" s="4">
        <f t="shared" si="19"/>
        <v>9</v>
      </c>
      <c r="M160" s="6">
        <f t="shared" si="20"/>
        <v>0.94399999999999995</v>
      </c>
      <c r="N160" s="6">
        <f t="shared" si="21"/>
        <v>0.33900000000000002</v>
      </c>
      <c r="O160" s="2"/>
    </row>
    <row r="161" spans="1:15">
      <c r="A161" s="3">
        <v>160</v>
      </c>
      <c r="B161" s="3">
        <v>159</v>
      </c>
      <c r="C161" s="4" t="s">
        <v>162</v>
      </c>
      <c r="D161" s="4" t="s">
        <v>162</v>
      </c>
      <c r="E161" s="4" t="b">
        <f t="shared" si="22"/>
        <v>1</v>
      </c>
      <c r="F161" s="5">
        <v>40585</v>
      </c>
      <c r="G161" s="4">
        <v>5</v>
      </c>
      <c r="H161" s="4" t="s">
        <v>910</v>
      </c>
      <c r="I161" s="4" t="str">
        <f t="shared" si="23"/>
        <v>gmail</v>
      </c>
      <c r="J161" s="7">
        <v>5</v>
      </c>
      <c r="K161" s="4">
        <f t="shared" si="18"/>
        <v>1</v>
      </c>
      <c r="L161" s="4">
        <f t="shared" si="19"/>
        <v>1</v>
      </c>
      <c r="M161" s="6">
        <f t="shared" si="20"/>
        <v>0.105</v>
      </c>
      <c r="N161" s="6">
        <f t="shared" si="21"/>
        <v>0</v>
      </c>
      <c r="O161" s="2"/>
    </row>
    <row r="162" spans="1:15">
      <c r="A162" s="3">
        <v>161</v>
      </c>
      <c r="B162" s="3">
        <v>160</v>
      </c>
      <c r="C162" s="4" t="s">
        <v>115</v>
      </c>
      <c r="D162" s="4" t="s">
        <v>115</v>
      </c>
      <c r="E162" s="4" t="b">
        <f t="shared" si="22"/>
        <v>1</v>
      </c>
      <c r="F162" s="5">
        <v>40585</v>
      </c>
      <c r="G162" s="4">
        <v>16</v>
      </c>
      <c r="H162" s="4" t="s">
        <v>910</v>
      </c>
      <c r="I162" s="4" t="str">
        <f t="shared" si="23"/>
        <v>gmail</v>
      </c>
      <c r="J162" s="7" t="s">
        <v>606</v>
      </c>
      <c r="K162" s="4">
        <f t="shared" si="18"/>
        <v>430</v>
      </c>
      <c r="L162" s="4">
        <f t="shared" si="19"/>
        <v>83</v>
      </c>
      <c r="M162" s="6">
        <f t="shared" si="20"/>
        <v>0.60699999999999998</v>
      </c>
      <c r="N162" s="6">
        <f t="shared" si="21"/>
        <v>0.95099999999999996</v>
      </c>
      <c r="O162" s="2"/>
    </row>
    <row r="163" spans="1:15">
      <c r="A163" s="3">
        <v>162</v>
      </c>
      <c r="B163" s="3">
        <v>161</v>
      </c>
      <c r="C163" s="4" t="s">
        <v>163</v>
      </c>
      <c r="D163" s="4" t="s">
        <v>163</v>
      </c>
      <c r="E163" s="4" t="b">
        <f t="shared" si="22"/>
        <v>1</v>
      </c>
      <c r="F163" s="5">
        <v>40585</v>
      </c>
      <c r="G163" s="4">
        <v>1</v>
      </c>
      <c r="H163" s="4"/>
      <c r="I163" s="4"/>
      <c r="J163" s="7">
        <v>1</v>
      </c>
      <c r="K163" s="4">
        <f t="shared" si="18"/>
        <v>1</v>
      </c>
      <c r="L163" s="4">
        <f t="shared" si="19"/>
        <v>1</v>
      </c>
      <c r="M163" s="6">
        <f t="shared" si="20"/>
        <v>8.9999999999999993E-3</v>
      </c>
      <c r="N163" s="6">
        <f t="shared" si="21"/>
        <v>0</v>
      </c>
      <c r="O163" s="2"/>
    </row>
    <row r="164" spans="1:15">
      <c r="A164" s="3">
        <v>163</v>
      </c>
      <c r="B164" s="3">
        <v>162</v>
      </c>
      <c r="C164" s="4" t="s">
        <v>164</v>
      </c>
      <c r="D164" s="4" t="s">
        <v>164</v>
      </c>
      <c r="E164" s="4" t="b">
        <f t="shared" si="22"/>
        <v>1</v>
      </c>
      <c r="F164" s="5">
        <v>40585</v>
      </c>
      <c r="G164" s="4">
        <v>20</v>
      </c>
      <c r="H164" s="4" t="s">
        <v>910</v>
      </c>
      <c r="I164" s="4" t="str">
        <f t="shared" si="23"/>
        <v>gmail</v>
      </c>
      <c r="J164" s="7" t="s">
        <v>607</v>
      </c>
      <c r="K164" s="4">
        <f t="shared" si="18"/>
        <v>12</v>
      </c>
      <c r="L164" s="4">
        <f t="shared" si="19"/>
        <v>3</v>
      </c>
      <c r="M164" s="6">
        <f t="shared" si="20"/>
        <v>0.82699999999999996</v>
      </c>
      <c r="N164" s="6">
        <f t="shared" si="21"/>
        <v>8.4000000000000005E-2</v>
      </c>
      <c r="O164" s="2"/>
    </row>
    <row r="165" spans="1:15">
      <c r="A165" s="3">
        <v>164</v>
      </c>
      <c r="B165" s="3">
        <v>163</v>
      </c>
      <c r="C165" s="4" t="s">
        <v>165</v>
      </c>
      <c r="D165" s="4" t="s">
        <v>165</v>
      </c>
      <c r="E165" s="4" t="b">
        <f t="shared" si="22"/>
        <v>1</v>
      </c>
      <c r="F165" s="5">
        <v>40585</v>
      </c>
      <c r="G165" s="4">
        <v>13</v>
      </c>
      <c r="H165" s="4" t="s">
        <v>910</v>
      </c>
      <c r="I165" s="4" t="str">
        <f t="shared" si="23"/>
        <v>gmail</v>
      </c>
      <c r="J165" s="7" t="s">
        <v>608</v>
      </c>
      <c r="K165" s="4">
        <f t="shared" si="18"/>
        <v>95</v>
      </c>
      <c r="L165" s="4">
        <f t="shared" si="19"/>
        <v>21</v>
      </c>
      <c r="M165" s="6">
        <f t="shared" si="20"/>
        <v>0.42799999999999999</v>
      </c>
      <c r="N165" s="6">
        <f t="shared" si="21"/>
        <v>0.55500000000000005</v>
      </c>
      <c r="O165" s="2"/>
    </row>
    <row r="166" spans="1:15">
      <c r="A166" s="3">
        <v>165</v>
      </c>
      <c r="B166" s="3">
        <v>164</v>
      </c>
      <c r="C166" s="4" t="s">
        <v>166</v>
      </c>
      <c r="D166" s="4" t="s">
        <v>166</v>
      </c>
      <c r="E166" s="4" t="b">
        <f t="shared" si="22"/>
        <v>1</v>
      </c>
      <c r="F166" s="5">
        <v>40585</v>
      </c>
      <c r="G166" s="4">
        <v>15</v>
      </c>
      <c r="H166" s="4" t="s">
        <v>911</v>
      </c>
      <c r="I166" s="4" t="str">
        <f t="shared" si="23"/>
        <v>hotmail</v>
      </c>
      <c r="J166" s="7" t="s">
        <v>609</v>
      </c>
      <c r="K166" s="4">
        <f t="shared" si="18"/>
        <v>161</v>
      </c>
      <c r="L166" s="4">
        <f t="shared" si="19"/>
        <v>33</v>
      </c>
      <c r="M166" s="6">
        <f t="shared" si="20"/>
        <v>0.53800000000000003</v>
      </c>
      <c r="N166" s="6">
        <f t="shared" si="21"/>
        <v>0.747</v>
      </c>
      <c r="O166" s="2"/>
    </row>
    <row r="167" spans="1:15">
      <c r="A167" s="3">
        <v>166</v>
      </c>
      <c r="B167" s="3">
        <v>165</v>
      </c>
      <c r="C167" s="4" t="s">
        <v>167</v>
      </c>
      <c r="D167" s="4" t="s">
        <v>167</v>
      </c>
      <c r="E167" s="4" t="b">
        <f t="shared" si="22"/>
        <v>1</v>
      </c>
      <c r="F167" s="5">
        <v>40585</v>
      </c>
      <c r="G167" s="4">
        <v>13</v>
      </c>
      <c r="H167" s="4" t="s">
        <v>913</v>
      </c>
      <c r="I167" s="4" t="str">
        <f t="shared" si="23"/>
        <v>yahoo</v>
      </c>
      <c r="J167" s="7" t="s">
        <v>610</v>
      </c>
      <c r="K167" s="4">
        <f t="shared" si="18"/>
        <v>17</v>
      </c>
      <c r="L167" s="4">
        <f t="shared" si="19"/>
        <v>4</v>
      </c>
      <c r="M167" s="6">
        <f t="shared" si="20"/>
        <v>0.42799999999999999</v>
      </c>
      <c r="N167" s="6">
        <f t="shared" si="21"/>
        <v>0.13</v>
      </c>
      <c r="O167" s="2"/>
    </row>
    <row r="168" spans="1:15">
      <c r="A168" s="3">
        <v>167</v>
      </c>
      <c r="B168" s="3">
        <v>166</v>
      </c>
      <c r="C168" s="4" t="s">
        <v>168</v>
      </c>
      <c r="D168" s="4" t="s">
        <v>168</v>
      </c>
      <c r="E168" s="4" t="b">
        <f t="shared" si="22"/>
        <v>1</v>
      </c>
      <c r="F168" s="5">
        <v>40585</v>
      </c>
      <c r="G168" s="4">
        <v>6</v>
      </c>
      <c r="H168" s="4" t="s">
        <v>911</v>
      </c>
      <c r="I168" s="4" t="str">
        <f t="shared" si="23"/>
        <v>hotmail</v>
      </c>
      <c r="J168" s="7" t="s">
        <v>611</v>
      </c>
      <c r="K168" s="4">
        <f t="shared" si="18"/>
        <v>175</v>
      </c>
      <c r="L168" s="4">
        <f t="shared" si="19"/>
        <v>35</v>
      </c>
      <c r="M168" s="6">
        <f t="shared" si="20"/>
        <v>0.16700000000000001</v>
      </c>
      <c r="N168" s="6">
        <f t="shared" si="21"/>
        <v>0.76600000000000001</v>
      </c>
      <c r="O168" s="2"/>
    </row>
    <row r="169" spans="1:15">
      <c r="A169" s="3">
        <v>168</v>
      </c>
      <c r="B169" s="3">
        <v>167</v>
      </c>
      <c r="C169" s="4" t="s">
        <v>169</v>
      </c>
      <c r="D169" s="4" t="s">
        <v>169</v>
      </c>
      <c r="E169" s="4" t="b">
        <f t="shared" si="22"/>
        <v>1</v>
      </c>
      <c r="F169" s="5">
        <v>40585</v>
      </c>
      <c r="G169" s="4">
        <v>2</v>
      </c>
      <c r="H169" s="4" t="s">
        <v>910</v>
      </c>
      <c r="I169" s="4" t="str">
        <f t="shared" si="23"/>
        <v>gmail</v>
      </c>
      <c r="J169" s="7" t="s">
        <v>612</v>
      </c>
      <c r="K169" s="4">
        <f t="shared" si="18"/>
        <v>449</v>
      </c>
      <c r="L169" s="4">
        <f t="shared" si="19"/>
        <v>78</v>
      </c>
      <c r="M169" s="6">
        <f t="shared" si="20"/>
        <v>0.02</v>
      </c>
      <c r="N169" s="6">
        <f t="shared" si="21"/>
        <v>0.96099999999999997</v>
      </c>
      <c r="O169" s="2"/>
    </row>
    <row r="170" spans="1:15">
      <c r="A170" s="3">
        <v>169</v>
      </c>
      <c r="B170" s="3">
        <v>168</v>
      </c>
      <c r="C170" s="4" t="s">
        <v>170</v>
      </c>
      <c r="D170" s="4" t="s">
        <v>170</v>
      </c>
      <c r="E170" s="4" t="b">
        <f t="shared" si="22"/>
        <v>1</v>
      </c>
      <c r="F170" s="5">
        <v>40585</v>
      </c>
      <c r="G170" s="4">
        <v>15</v>
      </c>
      <c r="H170" s="4" t="s">
        <v>910</v>
      </c>
      <c r="I170" s="4" t="str">
        <f t="shared" si="23"/>
        <v>gmail</v>
      </c>
      <c r="J170" s="7" t="s">
        <v>613</v>
      </c>
      <c r="K170" s="4">
        <f t="shared" si="18"/>
        <v>235</v>
      </c>
      <c r="L170" s="4">
        <f t="shared" si="19"/>
        <v>42</v>
      </c>
      <c r="M170" s="6">
        <f t="shared" si="20"/>
        <v>0.53800000000000003</v>
      </c>
      <c r="N170" s="6">
        <f t="shared" si="21"/>
        <v>0.85299999999999998</v>
      </c>
      <c r="O170" s="2"/>
    </row>
    <row r="171" spans="1:15">
      <c r="A171" s="3">
        <v>170</v>
      </c>
      <c r="B171" s="3">
        <v>169</v>
      </c>
      <c r="C171" s="4" t="s">
        <v>171</v>
      </c>
      <c r="D171" s="4" t="s">
        <v>171</v>
      </c>
      <c r="E171" s="4" t="b">
        <f t="shared" si="22"/>
        <v>1</v>
      </c>
      <c r="F171" s="5">
        <v>40585</v>
      </c>
      <c r="G171" s="4">
        <v>5</v>
      </c>
      <c r="H171" s="4" t="s">
        <v>913</v>
      </c>
      <c r="I171" s="4" t="str">
        <f t="shared" si="23"/>
        <v>yahoo</v>
      </c>
      <c r="J171" s="7" t="s">
        <v>614</v>
      </c>
      <c r="K171" s="4">
        <f t="shared" si="18"/>
        <v>36</v>
      </c>
      <c r="L171" s="4">
        <f t="shared" si="19"/>
        <v>7</v>
      </c>
      <c r="M171" s="6">
        <f t="shared" si="20"/>
        <v>0.105</v>
      </c>
      <c r="N171" s="6">
        <f t="shared" si="21"/>
        <v>0.254</v>
      </c>
      <c r="O171" s="2"/>
    </row>
    <row r="172" spans="1:15">
      <c r="A172" s="3">
        <v>171</v>
      </c>
      <c r="B172" s="3">
        <v>170</v>
      </c>
      <c r="C172" s="4" t="s">
        <v>172</v>
      </c>
      <c r="D172" s="4" t="s">
        <v>172</v>
      </c>
      <c r="E172" s="4" t="b">
        <f t="shared" si="22"/>
        <v>1</v>
      </c>
      <c r="F172" s="5">
        <v>40585</v>
      </c>
      <c r="G172" s="4">
        <v>1</v>
      </c>
      <c r="H172" s="4"/>
      <c r="I172" s="4"/>
      <c r="J172" s="7" t="s">
        <v>615</v>
      </c>
      <c r="K172" s="4">
        <f t="shared" si="18"/>
        <v>387</v>
      </c>
      <c r="L172" s="4">
        <f t="shared" si="19"/>
        <v>75</v>
      </c>
      <c r="M172" s="6">
        <f t="shared" si="20"/>
        <v>8.9999999999999993E-3</v>
      </c>
      <c r="N172" s="6">
        <f t="shared" si="21"/>
        <v>0.93799999999999994</v>
      </c>
      <c r="O172" s="2"/>
    </row>
    <row r="173" spans="1:15">
      <c r="A173" s="3">
        <v>172</v>
      </c>
      <c r="B173" s="3">
        <v>171</v>
      </c>
      <c r="C173" s="4" t="s">
        <v>173</v>
      </c>
      <c r="D173" s="4" t="s">
        <v>173</v>
      </c>
      <c r="E173" s="4" t="b">
        <f t="shared" si="22"/>
        <v>1</v>
      </c>
      <c r="F173" s="5">
        <v>40585</v>
      </c>
      <c r="G173" s="4">
        <v>14</v>
      </c>
      <c r="H173" s="4"/>
      <c r="I173" s="4"/>
      <c r="J173" s="7" t="s">
        <v>616</v>
      </c>
      <c r="K173" s="4">
        <f t="shared" si="18"/>
        <v>32</v>
      </c>
      <c r="L173" s="4">
        <f t="shared" si="19"/>
        <v>7</v>
      </c>
      <c r="M173" s="6">
        <f t="shared" si="20"/>
        <v>0.495</v>
      </c>
      <c r="N173" s="6">
        <f t="shared" si="21"/>
        <v>0.23100000000000001</v>
      </c>
      <c r="O173" s="2"/>
    </row>
    <row r="174" spans="1:15">
      <c r="A174" s="3">
        <v>173</v>
      </c>
      <c r="B174" s="3">
        <v>172</v>
      </c>
      <c r="C174" s="4" t="s">
        <v>174</v>
      </c>
      <c r="D174" s="4" t="s">
        <v>174</v>
      </c>
      <c r="E174" s="4" t="b">
        <f t="shared" si="22"/>
        <v>1</v>
      </c>
      <c r="F174" s="5">
        <v>40585</v>
      </c>
      <c r="G174" s="4">
        <v>20</v>
      </c>
      <c r="H174" s="4" t="s">
        <v>913</v>
      </c>
      <c r="I174" s="4" t="str">
        <f t="shared" si="23"/>
        <v>yahoo</v>
      </c>
      <c r="J174" s="7" t="s">
        <v>617</v>
      </c>
      <c r="K174" s="4">
        <f t="shared" si="18"/>
        <v>163</v>
      </c>
      <c r="L174" s="4">
        <f t="shared" si="19"/>
        <v>30</v>
      </c>
      <c r="M174" s="6">
        <f t="shared" si="20"/>
        <v>0.82699999999999996</v>
      </c>
      <c r="N174" s="6">
        <f t="shared" si="21"/>
        <v>0.752</v>
      </c>
      <c r="O174" s="2"/>
    </row>
    <row r="175" spans="1:15">
      <c r="A175" s="3">
        <v>174</v>
      </c>
      <c r="B175" s="3">
        <v>173</v>
      </c>
      <c r="C175" s="4" t="s">
        <v>175</v>
      </c>
      <c r="D175" s="4" t="s">
        <v>175</v>
      </c>
      <c r="E175" s="4" t="b">
        <f t="shared" si="22"/>
        <v>1</v>
      </c>
      <c r="F175" s="5">
        <v>40585</v>
      </c>
      <c r="G175" s="4">
        <v>16</v>
      </c>
      <c r="H175" s="4"/>
      <c r="I175" s="4"/>
      <c r="J175" s="7" t="s">
        <v>618</v>
      </c>
      <c r="K175" s="4">
        <f t="shared" si="18"/>
        <v>362</v>
      </c>
      <c r="L175" s="4">
        <f t="shared" si="19"/>
        <v>69</v>
      </c>
      <c r="M175" s="6">
        <f t="shared" si="20"/>
        <v>0.60699999999999998</v>
      </c>
      <c r="N175" s="6">
        <f t="shared" si="21"/>
        <v>0.92800000000000005</v>
      </c>
      <c r="O175" s="2"/>
    </row>
    <row r="176" spans="1:15">
      <c r="A176" s="3">
        <v>175</v>
      </c>
      <c r="B176" s="3">
        <v>174</v>
      </c>
      <c r="C176" s="4" t="s">
        <v>176</v>
      </c>
      <c r="D176" s="4" t="s">
        <v>176</v>
      </c>
      <c r="E176" s="4" t="b">
        <f t="shared" si="22"/>
        <v>1</v>
      </c>
      <c r="F176" s="5">
        <v>40585</v>
      </c>
      <c r="G176" s="4">
        <v>22</v>
      </c>
      <c r="H176" s="4"/>
      <c r="I176" s="4"/>
      <c r="J176" s="7" t="s">
        <v>619</v>
      </c>
      <c r="K176" s="4">
        <f t="shared" si="18"/>
        <v>78</v>
      </c>
      <c r="L176" s="4">
        <f t="shared" si="19"/>
        <v>15</v>
      </c>
      <c r="M176" s="6">
        <f t="shared" si="20"/>
        <v>0.88900000000000001</v>
      </c>
      <c r="N176" s="6">
        <f t="shared" si="21"/>
        <v>0.50900000000000001</v>
      </c>
      <c r="O176" s="2"/>
    </row>
    <row r="177" spans="1:15">
      <c r="A177" s="3">
        <v>176</v>
      </c>
      <c r="B177" s="3">
        <v>175</v>
      </c>
      <c r="C177" s="4" t="s">
        <v>177</v>
      </c>
      <c r="D177" s="4" t="s">
        <v>177</v>
      </c>
      <c r="E177" s="4" t="b">
        <f t="shared" si="22"/>
        <v>1</v>
      </c>
      <c r="F177" s="5">
        <v>40585</v>
      </c>
      <c r="G177" s="4">
        <v>21</v>
      </c>
      <c r="H177" s="4"/>
      <c r="I177" s="4"/>
      <c r="J177" s="7" t="s">
        <v>620</v>
      </c>
      <c r="K177" s="4">
        <f t="shared" si="18"/>
        <v>46</v>
      </c>
      <c r="L177" s="4">
        <f t="shared" si="19"/>
        <v>10</v>
      </c>
      <c r="M177" s="6">
        <f t="shared" si="20"/>
        <v>0.84599999999999997</v>
      </c>
      <c r="N177" s="6">
        <f t="shared" si="21"/>
        <v>0.32700000000000001</v>
      </c>
      <c r="O177" s="2"/>
    </row>
    <row r="178" spans="1:15">
      <c r="A178" s="3">
        <v>177</v>
      </c>
      <c r="B178" s="3">
        <v>176</v>
      </c>
      <c r="C178" s="4" t="s">
        <v>178</v>
      </c>
      <c r="D178" s="4" t="s">
        <v>178</v>
      </c>
      <c r="E178" s="4" t="b">
        <f t="shared" si="22"/>
        <v>1</v>
      </c>
      <c r="F178" s="5">
        <v>40585</v>
      </c>
      <c r="G178" s="4">
        <v>3</v>
      </c>
      <c r="H178" s="4" t="s">
        <v>911</v>
      </c>
      <c r="I178" s="4" t="str">
        <f t="shared" si="23"/>
        <v>hotmail</v>
      </c>
      <c r="J178" s="7" t="s">
        <v>621</v>
      </c>
      <c r="K178" s="4">
        <f t="shared" si="18"/>
        <v>27</v>
      </c>
      <c r="L178" s="4">
        <f t="shared" si="19"/>
        <v>5</v>
      </c>
      <c r="M178" s="6">
        <f t="shared" si="20"/>
        <v>0.05</v>
      </c>
      <c r="N178" s="6">
        <f t="shared" si="21"/>
        <v>0.20399999999999999</v>
      </c>
      <c r="O178" s="2"/>
    </row>
    <row r="179" spans="1:15">
      <c r="A179" s="3">
        <v>178</v>
      </c>
      <c r="B179" s="3">
        <v>177</v>
      </c>
      <c r="C179" s="4" t="s">
        <v>179</v>
      </c>
      <c r="D179" s="4" t="s">
        <v>179</v>
      </c>
      <c r="E179" s="4" t="b">
        <f t="shared" si="22"/>
        <v>1</v>
      </c>
      <c r="F179" s="5">
        <v>40585</v>
      </c>
      <c r="G179" s="4">
        <v>15</v>
      </c>
      <c r="H179" s="4" t="s">
        <v>910</v>
      </c>
      <c r="I179" s="4" t="str">
        <f t="shared" si="23"/>
        <v>gmail</v>
      </c>
      <c r="J179" s="7" t="s">
        <v>622</v>
      </c>
      <c r="K179" s="4">
        <f t="shared" si="18"/>
        <v>109</v>
      </c>
      <c r="L179" s="4">
        <f t="shared" si="19"/>
        <v>22</v>
      </c>
      <c r="M179" s="6">
        <f t="shared" si="20"/>
        <v>0.53800000000000003</v>
      </c>
      <c r="N179" s="6">
        <f t="shared" si="21"/>
        <v>0.60699999999999998</v>
      </c>
      <c r="O179" s="2"/>
    </row>
    <row r="180" spans="1:15">
      <c r="A180" s="3">
        <v>179</v>
      </c>
      <c r="B180" s="3">
        <v>178</v>
      </c>
      <c r="C180" s="4" t="s">
        <v>180</v>
      </c>
      <c r="D180" s="4" t="s">
        <v>180</v>
      </c>
      <c r="E180" s="4" t="b">
        <f t="shared" si="22"/>
        <v>1</v>
      </c>
      <c r="F180" s="5">
        <v>40585</v>
      </c>
      <c r="G180" s="4">
        <v>13</v>
      </c>
      <c r="H180" s="4"/>
      <c r="I180" s="4"/>
      <c r="J180" s="7" t="s">
        <v>623</v>
      </c>
      <c r="K180" s="4">
        <f t="shared" si="18"/>
        <v>10</v>
      </c>
      <c r="L180" s="4">
        <f t="shared" si="19"/>
        <v>2</v>
      </c>
      <c r="M180" s="6">
        <f t="shared" si="20"/>
        <v>0.42799999999999999</v>
      </c>
      <c r="N180" s="6">
        <f t="shared" si="21"/>
        <v>6.6000000000000003E-2</v>
      </c>
      <c r="O180" s="2"/>
    </row>
    <row r="181" spans="1:15">
      <c r="A181" s="3">
        <v>180</v>
      </c>
      <c r="B181" s="3">
        <v>179</v>
      </c>
      <c r="C181" s="4" t="s">
        <v>181</v>
      </c>
      <c r="D181" s="4" t="s">
        <v>181</v>
      </c>
      <c r="E181" s="4" t="b">
        <f t="shared" si="22"/>
        <v>1</v>
      </c>
      <c r="F181" s="5">
        <v>40585</v>
      </c>
      <c r="G181" s="4">
        <v>24</v>
      </c>
      <c r="H181" s="4"/>
      <c r="I181" s="4"/>
      <c r="J181" s="7" t="s">
        <v>624</v>
      </c>
      <c r="K181" s="4">
        <f t="shared" si="18"/>
        <v>47</v>
      </c>
      <c r="L181" s="4">
        <f t="shared" si="19"/>
        <v>11</v>
      </c>
      <c r="M181" s="6">
        <f t="shared" si="20"/>
        <v>0.94399999999999995</v>
      </c>
      <c r="N181" s="6">
        <f t="shared" si="21"/>
        <v>0.33900000000000002</v>
      </c>
      <c r="O181" s="2"/>
    </row>
    <row r="182" spans="1:15">
      <c r="A182" s="3">
        <v>181</v>
      </c>
      <c r="B182" s="3">
        <v>180</v>
      </c>
      <c r="C182" s="4" t="s">
        <v>182</v>
      </c>
      <c r="D182" s="4" t="s">
        <v>182</v>
      </c>
      <c r="E182" s="4" t="b">
        <f t="shared" si="22"/>
        <v>1</v>
      </c>
      <c r="F182" s="5">
        <v>40585</v>
      </c>
      <c r="G182" s="4">
        <v>17</v>
      </c>
      <c r="H182" s="4"/>
      <c r="I182" s="4"/>
      <c r="J182" s="7" t="s">
        <v>625</v>
      </c>
      <c r="K182" s="4">
        <f t="shared" si="18"/>
        <v>74</v>
      </c>
      <c r="L182" s="4">
        <f t="shared" si="19"/>
        <v>14</v>
      </c>
      <c r="M182" s="6">
        <f t="shared" si="20"/>
        <v>0.69399999999999995</v>
      </c>
      <c r="N182" s="6">
        <f t="shared" si="21"/>
        <v>0.48599999999999999</v>
      </c>
      <c r="O182" s="2"/>
    </row>
    <row r="183" spans="1:15">
      <c r="A183" s="3">
        <v>182</v>
      </c>
      <c r="B183" s="3">
        <v>181</v>
      </c>
      <c r="C183" s="4" t="s">
        <v>183</v>
      </c>
      <c r="D183" s="4" t="s">
        <v>183</v>
      </c>
      <c r="E183" s="4" t="b">
        <f t="shared" si="22"/>
        <v>1</v>
      </c>
      <c r="F183" s="5">
        <v>40585</v>
      </c>
      <c r="G183" s="4">
        <v>21</v>
      </c>
      <c r="H183" s="4" t="s">
        <v>916</v>
      </c>
      <c r="I183" s="4" t="str">
        <f t="shared" si="23"/>
        <v>gmail</v>
      </c>
      <c r="J183" s="7" t="s">
        <v>626</v>
      </c>
      <c r="K183" s="4">
        <f t="shared" si="18"/>
        <v>73</v>
      </c>
      <c r="L183" s="4">
        <f t="shared" si="19"/>
        <v>12</v>
      </c>
      <c r="M183" s="6">
        <f t="shared" si="20"/>
        <v>0.84599999999999997</v>
      </c>
      <c r="N183" s="6">
        <f t="shared" si="21"/>
        <v>0.47899999999999998</v>
      </c>
      <c r="O183" s="2"/>
    </row>
    <row r="184" spans="1:15">
      <c r="A184" s="3">
        <v>183</v>
      </c>
      <c r="B184" s="3">
        <v>182</v>
      </c>
      <c r="C184" s="4" t="s">
        <v>184</v>
      </c>
      <c r="D184" s="4" t="s">
        <v>184</v>
      </c>
      <c r="E184" s="4" t="b">
        <f t="shared" si="22"/>
        <v>1</v>
      </c>
      <c r="F184" s="5">
        <v>40585</v>
      </c>
      <c r="G184" s="4">
        <v>15</v>
      </c>
      <c r="H184" s="4" t="s">
        <v>911</v>
      </c>
      <c r="I184" s="4" t="str">
        <f t="shared" si="23"/>
        <v>hotmail</v>
      </c>
      <c r="J184" s="7" t="s">
        <v>627</v>
      </c>
      <c r="K184" s="4">
        <f t="shared" si="18"/>
        <v>193</v>
      </c>
      <c r="L184" s="4">
        <f t="shared" si="19"/>
        <v>34</v>
      </c>
      <c r="M184" s="6">
        <f t="shared" si="20"/>
        <v>0.53800000000000003</v>
      </c>
      <c r="N184" s="6">
        <f t="shared" si="21"/>
        <v>0.80200000000000005</v>
      </c>
      <c r="O184" s="2"/>
    </row>
    <row r="185" spans="1:15">
      <c r="A185" s="3">
        <v>184</v>
      </c>
      <c r="B185" s="3">
        <v>183</v>
      </c>
      <c r="C185" s="4" t="s">
        <v>185</v>
      </c>
      <c r="D185" s="4" t="s">
        <v>185</v>
      </c>
      <c r="E185" s="4" t="b">
        <f t="shared" si="22"/>
        <v>1</v>
      </c>
      <c r="F185" s="5">
        <v>40585</v>
      </c>
      <c r="G185" s="4">
        <v>19</v>
      </c>
      <c r="H185" s="4" t="s">
        <v>910</v>
      </c>
      <c r="I185" s="4" t="str">
        <f t="shared" si="23"/>
        <v>gmail</v>
      </c>
      <c r="J185" s="7" t="s">
        <v>628</v>
      </c>
      <c r="K185" s="4">
        <f t="shared" si="18"/>
        <v>131</v>
      </c>
      <c r="L185" s="4">
        <f t="shared" si="19"/>
        <v>23</v>
      </c>
      <c r="M185" s="6">
        <f t="shared" si="20"/>
        <v>0.80500000000000005</v>
      </c>
      <c r="N185" s="6">
        <f t="shared" si="21"/>
        <v>0.66500000000000004</v>
      </c>
      <c r="O185" s="2"/>
    </row>
    <row r="186" spans="1:15">
      <c r="A186" s="3">
        <v>185</v>
      </c>
      <c r="B186" s="3">
        <v>184</v>
      </c>
      <c r="C186" s="4" t="s">
        <v>186</v>
      </c>
      <c r="D186" s="4" t="s">
        <v>186</v>
      </c>
      <c r="E186" s="4" t="b">
        <f t="shared" si="22"/>
        <v>1</v>
      </c>
      <c r="F186" s="5">
        <v>40585</v>
      </c>
      <c r="G186" s="4">
        <v>8</v>
      </c>
      <c r="H186" s="4" t="s">
        <v>910</v>
      </c>
      <c r="I186" s="4" t="str">
        <f t="shared" si="23"/>
        <v>gmail</v>
      </c>
      <c r="J186" s="7" t="s">
        <v>629</v>
      </c>
      <c r="K186" s="4">
        <f t="shared" si="18"/>
        <v>66</v>
      </c>
      <c r="L186" s="4">
        <f t="shared" si="19"/>
        <v>13</v>
      </c>
      <c r="M186" s="6">
        <f t="shared" si="20"/>
        <v>0.23100000000000001</v>
      </c>
      <c r="N186" s="6">
        <f t="shared" si="21"/>
        <v>0.44900000000000001</v>
      </c>
      <c r="O186" s="2"/>
    </row>
    <row r="187" spans="1:15">
      <c r="A187" s="3">
        <v>186</v>
      </c>
      <c r="B187" s="3">
        <v>185</v>
      </c>
      <c r="C187" s="4" t="s">
        <v>187</v>
      </c>
      <c r="D187" s="4" t="s">
        <v>187</v>
      </c>
      <c r="E187" s="4" t="b">
        <f t="shared" si="22"/>
        <v>1</v>
      </c>
      <c r="F187" s="5">
        <v>40585</v>
      </c>
      <c r="G187" s="4">
        <v>10</v>
      </c>
      <c r="H187" s="4" t="s">
        <v>913</v>
      </c>
      <c r="I187" s="4" t="str">
        <f t="shared" si="23"/>
        <v>yahoo</v>
      </c>
      <c r="J187" s="7" t="s">
        <v>630</v>
      </c>
      <c r="K187" s="4">
        <f t="shared" si="18"/>
        <v>8</v>
      </c>
      <c r="L187" s="4">
        <f t="shared" si="19"/>
        <v>2</v>
      </c>
      <c r="M187" s="6">
        <f t="shared" si="20"/>
        <v>0.30499999999999999</v>
      </c>
      <c r="N187" s="6">
        <f t="shared" si="21"/>
        <v>3.5999999999999997E-2</v>
      </c>
      <c r="O187" s="2"/>
    </row>
    <row r="188" spans="1:15">
      <c r="A188" s="3">
        <v>187</v>
      </c>
      <c r="B188" s="3">
        <v>186</v>
      </c>
      <c r="C188" s="4" t="s">
        <v>188</v>
      </c>
      <c r="D188" s="4" t="s">
        <v>188</v>
      </c>
      <c r="E188" s="4" t="b">
        <f t="shared" si="22"/>
        <v>1</v>
      </c>
      <c r="F188" s="5">
        <v>40585</v>
      </c>
      <c r="G188" s="4">
        <v>17</v>
      </c>
      <c r="H188" s="4" t="s">
        <v>910</v>
      </c>
      <c r="I188" s="4" t="str">
        <f t="shared" si="23"/>
        <v>gmail</v>
      </c>
      <c r="J188" s="7" t="s">
        <v>631</v>
      </c>
      <c r="K188" s="4">
        <f t="shared" si="18"/>
        <v>27</v>
      </c>
      <c r="L188" s="4">
        <f t="shared" si="19"/>
        <v>5</v>
      </c>
      <c r="M188" s="6">
        <f t="shared" si="20"/>
        <v>0.69399999999999995</v>
      </c>
      <c r="N188" s="6">
        <f t="shared" si="21"/>
        <v>0.20399999999999999</v>
      </c>
      <c r="O188" s="2"/>
    </row>
    <row r="189" spans="1:15">
      <c r="A189" s="3">
        <v>188</v>
      </c>
      <c r="B189" s="3">
        <v>187</v>
      </c>
      <c r="C189" s="4" t="s">
        <v>189</v>
      </c>
      <c r="D189" s="4" t="s">
        <v>189</v>
      </c>
      <c r="E189" s="4" t="b">
        <f t="shared" si="22"/>
        <v>1</v>
      </c>
      <c r="F189" s="5">
        <v>40585</v>
      </c>
      <c r="G189" s="4">
        <v>21</v>
      </c>
      <c r="H189" s="4"/>
      <c r="I189" s="4"/>
      <c r="J189" s="7" t="s">
        <v>632</v>
      </c>
      <c r="K189" s="4">
        <f t="shared" si="18"/>
        <v>55</v>
      </c>
      <c r="L189" s="4">
        <f t="shared" si="19"/>
        <v>11</v>
      </c>
      <c r="M189" s="6">
        <f t="shared" si="20"/>
        <v>0.84599999999999997</v>
      </c>
      <c r="N189" s="6">
        <f t="shared" si="21"/>
        <v>0.39400000000000002</v>
      </c>
      <c r="O189" s="2"/>
    </row>
    <row r="190" spans="1:15">
      <c r="A190" s="3">
        <v>189</v>
      </c>
      <c r="B190" s="3">
        <v>188</v>
      </c>
      <c r="C190" s="4" t="s">
        <v>190</v>
      </c>
      <c r="D190" s="4" t="s">
        <v>190</v>
      </c>
      <c r="E190" s="4" t="b">
        <f t="shared" si="22"/>
        <v>1</v>
      </c>
      <c r="F190" s="5">
        <v>40585</v>
      </c>
      <c r="G190" s="4">
        <v>2</v>
      </c>
      <c r="H190" s="4" t="s">
        <v>910</v>
      </c>
      <c r="I190" s="4" t="str">
        <f t="shared" si="23"/>
        <v>gmail</v>
      </c>
      <c r="J190" s="7" t="s">
        <v>633</v>
      </c>
      <c r="K190" s="4">
        <f t="shared" si="18"/>
        <v>43</v>
      </c>
      <c r="L190" s="4">
        <f t="shared" si="19"/>
        <v>7</v>
      </c>
      <c r="M190" s="6">
        <f t="shared" si="20"/>
        <v>0.02</v>
      </c>
      <c r="N190" s="6">
        <f t="shared" si="21"/>
        <v>0.30199999999999999</v>
      </c>
      <c r="O190" s="2"/>
    </row>
    <row r="191" spans="1:15">
      <c r="A191" s="3">
        <v>190</v>
      </c>
      <c r="B191" s="3">
        <v>189</v>
      </c>
      <c r="C191" s="4" t="s">
        <v>191</v>
      </c>
      <c r="D191" s="4" t="s">
        <v>191</v>
      </c>
      <c r="E191" s="4" t="b">
        <f t="shared" si="22"/>
        <v>1</v>
      </c>
      <c r="F191" s="5">
        <v>40585</v>
      </c>
      <c r="G191" s="4">
        <v>24</v>
      </c>
      <c r="H191" s="4" t="s">
        <v>911</v>
      </c>
      <c r="I191" s="4" t="str">
        <f t="shared" si="23"/>
        <v>hotmail</v>
      </c>
      <c r="J191" s="7" t="s">
        <v>634</v>
      </c>
      <c r="K191" s="4">
        <f t="shared" si="18"/>
        <v>507</v>
      </c>
      <c r="L191" s="4">
        <f t="shared" si="19"/>
        <v>98</v>
      </c>
      <c r="M191" s="6">
        <f t="shared" si="20"/>
        <v>0.94399999999999995</v>
      </c>
      <c r="N191" s="6">
        <f t="shared" si="21"/>
        <v>0.98599999999999999</v>
      </c>
      <c r="O191" s="2"/>
    </row>
    <row r="192" spans="1:15">
      <c r="A192" s="3">
        <v>191</v>
      </c>
      <c r="B192" s="3">
        <v>190</v>
      </c>
      <c r="C192" s="4" t="s">
        <v>192</v>
      </c>
      <c r="D192" s="4" t="s">
        <v>192</v>
      </c>
      <c r="E192" s="4" t="b">
        <f t="shared" si="22"/>
        <v>1</v>
      </c>
      <c r="F192" s="5">
        <v>40585</v>
      </c>
      <c r="G192" s="4">
        <v>16</v>
      </c>
      <c r="H192" s="4"/>
      <c r="I192" s="4"/>
      <c r="J192" s="7" t="s">
        <v>635</v>
      </c>
      <c r="K192" s="4">
        <f t="shared" si="18"/>
        <v>70</v>
      </c>
      <c r="L192" s="4">
        <f t="shared" si="19"/>
        <v>14</v>
      </c>
      <c r="M192" s="6">
        <f t="shared" si="20"/>
        <v>0.60699999999999998</v>
      </c>
      <c r="N192" s="6">
        <f t="shared" si="21"/>
        <v>0.46300000000000002</v>
      </c>
      <c r="O192" s="2"/>
    </row>
    <row r="193" spans="1:15">
      <c r="A193" s="3">
        <v>192</v>
      </c>
      <c r="B193" s="3">
        <v>191</v>
      </c>
      <c r="C193" s="4" t="s">
        <v>193</v>
      </c>
      <c r="D193" s="4" t="s">
        <v>193</v>
      </c>
      <c r="E193" s="4" t="b">
        <f t="shared" si="22"/>
        <v>1</v>
      </c>
      <c r="F193" s="5">
        <v>40585</v>
      </c>
      <c r="G193" s="4">
        <v>8</v>
      </c>
      <c r="H193" s="4" t="s">
        <v>910</v>
      </c>
      <c r="I193" s="4" t="str">
        <f t="shared" si="23"/>
        <v>gmail</v>
      </c>
      <c r="J193" s="7" t="s">
        <v>636</v>
      </c>
      <c r="K193" s="4">
        <f t="shared" si="18"/>
        <v>171</v>
      </c>
      <c r="L193" s="4">
        <f t="shared" si="19"/>
        <v>33</v>
      </c>
      <c r="M193" s="6">
        <f t="shared" si="20"/>
        <v>0.23100000000000001</v>
      </c>
      <c r="N193" s="6">
        <f t="shared" si="21"/>
        <v>0.75900000000000001</v>
      </c>
      <c r="O193" s="2"/>
    </row>
    <row r="194" spans="1:15">
      <c r="A194" s="3">
        <v>193</v>
      </c>
      <c r="B194" s="3">
        <v>192</v>
      </c>
      <c r="C194" s="4" t="s">
        <v>194</v>
      </c>
      <c r="D194" s="4" t="s">
        <v>194</v>
      </c>
      <c r="E194" s="4" t="b">
        <f t="shared" si="22"/>
        <v>1</v>
      </c>
      <c r="F194" s="5">
        <v>40585</v>
      </c>
      <c r="G194" s="4">
        <v>21</v>
      </c>
      <c r="H194" s="4" t="s">
        <v>910</v>
      </c>
      <c r="I194" s="4" t="str">
        <f t="shared" si="23"/>
        <v>gmail</v>
      </c>
      <c r="J194" s="7" t="s">
        <v>637</v>
      </c>
      <c r="K194" s="4">
        <f t="shared" si="18"/>
        <v>12</v>
      </c>
      <c r="L194" s="4">
        <f t="shared" si="19"/>
        <v>3</v>
      </c>
      <c r="M194" s="6">
        <f t="shared" si="20"/>
        <v>0.84599999999999997</v>
      </c>
      <c r="N194" s="6">
        <f t="shared" si="21"/>
        <v>8.4000000000000005E-2</v>
      </c>
      <c r="O194" s="2"/>
    </row>
    <row r="195" spans="1:15">
      <c r="A195" s="3">
        <v>194</v>
      </c>
      <c r="B195" s="3">
        <v>193</v>
      </c>
      <c r="C195" s="4" t="s">
        <v>195</v>
      </c>
      <c r="D195" s="4" t="s">
        <v>195</v>
      </c>
      <c r="E195" s="4" t="b">
        <f t="shared" si="22"/>
        <v>1</v>
      </c>
      <c r="F195" s="5">
        <v>40585</v>
      </c>
      <c r="G195" s="4">
        <v>21</v>
      </c>
      <c r="H195" s="4"/>
      <c r="I195" s="4"/>
      <c r="J195" s="7" t="s">
        <v>638</v>
      </c>
      <c r="K195" s="4">
        <f t="shared" ref="K195:K258" si="24">LEN(J195)</f>
        <v>124</v>
      </c>
      <c r="L195" s="4">
        <f t="shared" ref="L195:L258" si="25">K195-LEN(SUBSTITUTE(J195," ",""))+1</f>
        <v>26</v>
      </c>
      <c r="M195" s="6">
        <f t="shared" ref="M195:M258" si="26">PERCENTRANK($G$2:$G$438,G195)</f>
        <v>0.84599999999999997</v>
      </c>
      <c r="N195" s="6">
        <f t="shared" ref="N195:N258" si="27">PERCENTRANK($K$2:$K$438,K195)</f>
        <v>0.64600000000000002</v>
      </c>
      <c r="O195" s="2"/>
    </row>
    <row r="196" spans="1:15">
      <c r="A196" s="3">
        <v>195</v>
      </c>
      <c r="B196" s="3">
        <v>194</v>
      </c>
      <c r="C196" s="4" t="s">
        <v>196</v>
      </c>
      <c r="D196" s="4" t="s">
        <v>196</v>
      </c>
      <c r="E196" s="4" t="b">
        <f t="shared" ref="E196:E259" si="28">C196=D196</f>
        <v>1</v>
      </c>
      <c r="F196" s="5">
        <v>40585</v>
      </c>
      <c r="G196" s="4">
        <v>12</v>
      </c>
      <c r="H196" s="4" t="s">
        <v>911</v>
      </c>
      <c r="I196" s="4" t="str">
        <f t="shared" ref="I195:I258" si="29">LEFT(H196,FIND(".",H196)-1)</f>
        <v>hotmail</v>
      </c>
      <c r="J196" s="7" t="s">
        <v>639</v>
      </c>
      <c r="K196" s="4">
        <f t="shared" si="24"/>
        <v>320</v>
      </c>
      <c r="L196" s="4">
        <f t="shared" si="25"/>
        <v>56</v>
      </c>
      <c r="M196" s="6">
        <f t="shared" si="26"/>
        <v>0.38</v>
      </c>
      <c r="N196" s="6">
        <f t="shared" si="27"/>
        <v>0.91</v>
      </c>
      <c r="O196" s="2"/>
    </row>
    <row r="197" spans="1:15">
      <c r="A197" s="3">
        <v>196</v>
      </c>
      <c r="B197" s="3">
        <v>195</v>
      </c>
      <c r="C197" s="4" t="s">
        <v>197</v>
      </c>
      <c r="D197" s="4" t="s">
        <v>197</v>
      </c>
      <c r="E197" s="4" t="b">
        <f t="shared" si="28"/>
        <v>1</v>
      </c>
      <c r="F197" s="5">
        <v>40585</v>
      </c>
      <c r="G197" s="4">
        <v>17</v>
      </c>
      <c r="H197" s="4" t="s">
        <v>910</v>
      </c>
      <c r="I197" s="4" t="str">
        <f t="shared" si="29"/>
        <v>gmail</v>
      </c>
      <c r="J197" s="7" t="s">
        <v>640</v>
      </c>
      <c r="K197" s="4">
        <f t="shared" si="24"/>
        <v>280</v>
      </c>
      <c r="L197" s="4">
        <f t="shared" si="25"/>
        <v>58</v>
      </c>
      <c r="M197" s="6">
        <f t="shared" si="26"/>
        <v>0.69399999999999995</v>
      </c>
      <c r="N197" s="6">
        <f t="shared" si="27"/>
        <v>0.878</v>
      </c>
      <c r="O197" s="2"/>
    </row>
    <row r="198" spans="1:15">
      <c r="A198" s="3">
        <v>197</v>
      </c>
      <c r="B198" s="3">
        <v>196</v>
      </c>
      <c r="C198" s="4" t="s">
        <v>198</v>
      </c>
      <c r="D198" s="4" t="s">
        <v>198</v>
      </c>
      <c r="E198" s="4" t="b">
        <f t="shared" si="28"/>
        <v>1</v>
      </c>
      <c r="F198" s="5">
        <v>40585</v>
      </c>
      <c r="G198" s="4">
        <v>12</v>
      </c>
      <c r="H198" s="4" t="s">
        <v>913</v>
      </c>
      <c r="I198" s="4" t="str">
        <f t="shared" si="29"/>
        <v>yahoo</v>
      </c>
      <c r="J198" s="7" t="s">
        <v>641</v>
      </c>
      <c r="K198" s="4">
        <f t="shared" si="24"/>
        <v>196</v>
      </c>
      <c r="L198" s="4">
        <f t="shared" si="25"/>
        <v>37</v>
      </c>
      <c r="M198" s="6">
        <f t="shared" si="26"/>
        <v>0.38</v>
      </c>
      <c r="N198" s="6">
        <f t="shared" si="27"/>
        <v>0.80900000000000005</v>
      </c>
      <c r="O198" s="2"/>
    </row>
    <row r="199" spans="1:15">
      <c r="A199" s="3">
        <v>198</v>
      </c>
      <c r="B199" s="3">
        <v>197</v>
      </c>
      <c r="C199" s="4" t="s">
        <v>199</v>
      </c>
      <c r="D199" s="4" t="s">
        <v>199</v>
      </c>
      <c r="E199" s="4" t="b">
        <f t="shared" si="28"/>
        <v>1</v>
      </c>
      <c r="F199" s="5">
        <v>40585</v>
      </c>
      <c r="G199" s="4">
        <v>22</v>
      </c>
      <c r="H199" s="4" t="s">
        <v>910</v>
      </c>
      <c r="I199" s="4" t="str">
        <f t="shared" si="29"/>
        <v>gmail</v>
      </c>
      <c r="J199" s="7" t="s">
        <v>642</v>
      </c>
      <c r="K199" s="4">
        <f t="shared" si="24"/>
        <v>80</v>
      </c>
      <c r="L199" s="4">
        <f t="shared" si="25"/>
        <v>16</v>
      </c>
      <c r="M199" s="6">
        <f t="shared" si="26"/>
        <v>0.88900000000000001</v>
      </c>
      <c r="N199" s="6">
        <f t="shared" si="27"/>
        <v>0.51100000000000001</v>
      </c>
      <c r="O199" s="2"/>
    </row>
    <row r="200" spans="1:15">
      <c r="A200" s="3">
        <v>199</v>
      </c>
      <c r="B200" s="3">
        <v>198</v>
      </c>
      <c r="C200" s="4" t="s">
        <v>200</v>
      </c>
      <c r="D200" s="4" t="s">
        <v>200</v>
      </c>
      <c r="E200" s="4" t="b">
        <f t="shared" si="28"/>
        <v>1</v>
      </c>
      <c r="F200" s="5">
        <v>40585</v>
      </c>
      <c r="G200" s="4">
        <v>18</v>
      </c>
      <c r="H200" s="4"/>
      <c r="I200" s="4"/>
      <c r="J200" s="7" t="s">
        <v>643</v>
      </c>
      <c r="K200" s="4">
        <f t="shared" si="24"/>
        <v>406</v>
      </c>
      <c r="L200" s="4">
        <f t="shared" si="25"/>
        <v>77</v>
      </c>
      <c r="M200" s="6">
        <f t="shared" si="26"/>
        <v>0.745</v>
      </c>
      <c r="N200" s="6">
        <f t="shared" si="27"/>
        <v>0.94399999999999995</v>
      </c>
      <c r="O200" s="2"/>
    </row>
    <row r="201" spans="1:15">
      <c r="A201" s="3">
        <v>200</v>
      </c>
      <c r="B201" s="3">
        <v>199</v>
      </c>
      <c r="C201" s="4" t="s">
        <v>94</v>
      </c>
      <c r="D201" s="4" t="s">
        <v>94</v>
      </c>
      <c r="E201" s="4" t="b">
        <f t="shared" si="28"/>
        <v>1</v>
      </c>
      <c r="F201" s="5">
        <v>40585</v>
      </c>
      <c r="G201" s="4">
        <v>22</v>
      </c>
      <c r="H201" s="4" t="s">
        <v>913</v>
      </c>
      <c r="I201" s="4" t="str">
        <f t="shared" si="29"/>
        <v>yahoo</v>
      </c>
      <c r="J201" s="7" t="s">
        <v>644</v>
      </c>
      <c r="K201" s="4">
        <f t="shared" si="24"/>
        <v>143</v>
      </c>
      <c r="L201" s="4">
        <f t="shared" si="25"/>
        <v>30</v>
      </c>
      <c r="M201" s="6">
        <f t="shared" si="26"/>
        <v>0.88900000000000001</v>
      </c>
      <c r="N201" s="6">
        <f t="shared" si="27"/>
        <v>0.70099999999999996</v>
      </c>
      <c r="O201" s="2"/>
    </row>
    <row r="202" spans="1:15">
      <c r="A202" s="3">
        <v>201</v>
      </c>
      <c r="B202" s="3">
        <v>200</v>
      </c>
      <c r="C202" s="4" t="s">
        <v>158</v>
      </c>
      <c r="D202" s="4" t="s">
        <v>158</v>
      </c>
      <c r="E202" s="4" t="b">
        <f t="shared" si="28"/>
        <v>1</v>
      </c>
      <c r="F202" s="5">
        <v>40585</v>
      </c>
      <c r="G202" s="4">
        <v>16</v>
      </c>
      <c r="H202" s="4"/>
      <c r="I202" s="4"/>
      <c r="J202" s="7" t="s">
        <v>645</v>
      </c>
      <c r="K202" s="4">
        <f t="shared" si="24"/>
        <v>188</v>
      </c>
      <c r="L202" s="4">
        <f t="shared" si="25"/>
        <v>34</v>
      </c>
      <c r="M202" s="6">
        <f t="shared" si="26"/>
        <v>0.60699999999999998</v>
      </c>
      <c r="N202" s="6">
        <f t="shared" si="27"/>
        <v>0.79800000000000004</v>
      </c>
      <c r="O202" s="2"/>
    </row>
    <row r="203" spans="1:15">
      <c r="A203" s="3">
        <v>202</v>
      </c>
      <c r="B203" s="3">
        <v>201</v>
      </c>
      <c r="C203" s="4" t="s">
        <v>201</v>
      </c>
      <c r="D203" s="4" t="s">
        <v>201</v>
      </c>
      <c r="E203" s="4" t="b">
        <f t="shared" si="28"/>
        <v>1</v>
      </c>
      <c r="F203" s="5">
        <v>40585</v>
      </c>
      <c r="G203" s="4">
        <v>23</v>
      </c>
      <c r="H203" s="4"/>
      <c r="I203" s="4"/>
      <c r="J203" s="7" t="s">
        <v>646</v>
      </c>
      <c r="K203" s="4">
        <f t="shared" si="24"/>
        <v>148</v>
      </c>
      <c r="L203" s="4">
        <f t="shared" si="25"/>
        <v>30</v>
      </c>
      <c r="M203" s="6">
        <f t="shared" si="26"/>
        <v>0.91200000000000003</v>
      </c>
      <c r="N203" s="6">
        <f t="shared" si="27"/>
        <v>0.71299999999999997</v>
      </c>
      <c r="O203" s="2"/>
    </row>
    <row r="204" spans="1:15">
      <c r="A204" s="3">
        <v>203</v>
      </c>
      <c r="B204" s="3">
        <v>202</v>
      </c>
      <c r="C204" s="4" t="s">
        <v>202</v>
      </c>
      <c r="D204" s="4" t="s">
        <v>202</v>
      </c>
      <c r="E204" s="4" t="b">
        <f t="shared" si="28"/>
        <v>1</v>
      </c>
      <c r="F204" s="5">
        <v>40585</v>
      </c>
      <c r="G204" s="4">
        <v>19</v>
      </c>
      <c r="H204" s="4" t="s">
        <v>913</v>
      </c>
      <c r="I204" s="4" t="str">
        <f t="shared" si="29"/>
        <v>yahoo</v>
      </c>
      <c r="J204" s="7" t="s">
        <v>647</v>
      </c>
      <c r="K204" s="4">
        <f t="shared" si="24"/>
        <v>136</v>
      </c>
      <c r="L204" s="4">
        <f t="shared" si="25"/>
        <v>25</v>
      </c>
      <c r="M204" s="6">
        <f t="shared" si="26"/>
        <v>0.80500000000000005</v>
      </c>
      <c r="N204" s="6">
        <f t="shared" si="27"/>
        <v>0.68100000000000005</v>
      </c>
      <c r="O204" s="2"/>
    </row>
    <row r="205" spans="1:15">
      <c r="A205" s="3">
        <v>204</v>
      </c>
      <c r="B205" s="3">
        <v>203</v>
      </c>
      <c r="C205" s="4" t="s">
        <v>203</v>
      </c>
      <c r="D205" s="4" t="s">
        <v>203</v>
      </c>
      <c r="E205" s="4" t="b">
        <f t="shared" si="28"/>
        <v>1</v>
      </c>
      <c r="F205" s="5">
        <v>40585</v>
      </c>
      <c r="G205" s="4">
        <v>16</v>
      </c>
      <c r="H205" s="4"/>
      <c r="I205" s="4"/>
      <c r="J205" s="7" t="s">
        <v>648</v>
      </c>
      <c r="K205" s="4">
        <f t="shared" si="24"/>
        <v>127</v>
      </c>
      <c r="L205" s="4">
        <f t="shared" si="25"/>
        <v>27</v>
      </c>
      <c r="M205" s="6">
        <f t="shared" si="26"/>
        <v>0.60699999999999998</v>
      </c>
      <c r="N205" s="6">
        <f t="shared" si="27"/>
        <v>0.65300000000000002</v>
      </c>
      <c r="O205" s="2"/>
    </row>
    <row r="206" spans="1:15">
      <c r="A206" s="3">
        <v>205</v>
      </c>
      <c r="B206" s="3">
        <v>204</v>
      </c>
      <c r="C206" s="4" t="s">
        <v>204</v>
      </c>
      <c r="D206" s="4" t="s">
        <v>204</v>
      </c>
      <c r="E206" s="4" t="b">
        <f t="shared" si="28"/>
        <v>1</v>
      </c>
      <c r="F206" s="5">
        <v>40585</v>
      </c>
      <c r="G206" s="4">
        <v>7</v>
      </c>
      <c r="H206" s="4" t="s">
        <v>911</v>
      </c>
      <c r="I206" s="4" t="str">
        <f t="shared" si="29"/>
        <v>hotmail</v>
      </c>
      <c r="J206" s="7" t="s">
        <v>649</v>
      </c>
      <c r="K206" s="4">
        <f t="shared" si="24"/>
        <v>108</v>
      </c>
      <c r="L206" s="4">
        <f t="shared" si="25"/>
        <v>19</v>
      </c>
      <c r="M206" s="6">
        <f t="shared" si="26"/>
        <v>0.19900000000000001</v>
      </c>
      <c r="N206" s="6">
        <f t="shared" si="27"/>
        <v>0.6</v>
      </c>
      <c r="O206" s="2"/>
    </row>
    <row r="207" spans="1:15">
      <c r="A207" s="3">
        <v>206</v>
      </c>
      <c r="B207" s="3">
        <v>205</v>
      </c>
      <c r="C207" s="4" t="s">
        <v>205</v>
      </c>
      <c r="D207" s="4" t="s">
        <v>205</v>
      </c>
      <c r="E207" s="4" t="b">
        <f t="shared" si="28"/>
        <v>1</v>
      </c>
      <c r="F207" s="5">
        <v>40585</v>
      </c>
      <c r="G207" s="4">
        <v>17</v>
      </c>
      <c r="H207" s="4"/>
      <c r="I207" s="4"/>
      <c r="J207" s="7" t="s">
        <v>650</v>
      </c>
      <c r="K207" s="4">
        <f t="shared" si="24"/>
        <v>157</v>
      </c>
      <c r="L207" s="4">
        <f t="shared" si="25"/>
        <v>26</v>
      </c>
      <c r="M207" s="6">
        <f t="shared" si="26"/>
        <v>0.69399999999999995</v>
      </c>
      <c r="N207" s="6">
        <f t="shared" si="27"/>
        <v>0.73299999999999998</v>
      </c>
      <c r="O207" s="2"/>
    </row>
    <row r="208" spans="1:15">
      <c r="A208" s="3">
        <v>207</v>
      </c>
      <c r="B208" s="3">
        <v>206</v>
      </c>
      <c r="C208" s="4" t="s">
        <v>206</v>
      </c>
      <c r="D208" s="4" t="s">
        <v>206</v>
      </c>
      <c r="E208" s="4" t="b">
        <f t="shared" si="28"/>
        <v>1</v>
      </c>
      <c r="F208" s="5">
        <v>40585</v>
      </c>
      <c r="G208" s="4">
        <v>16</v>
      </c>
      <c r="H208" s="4"/>
      <c r="I208" s="4"/>
      <c r="J208" s="7" t="s">
        <v>651</v>
      </c>
      <c r="K208" s="4">
        <f t="shared" si="24"/>
        <v>53</v>
      </c>
      <c r="L208" s="4">
        <f t="shared" si="25"/>
        <v>9</v>
      </c>
      <c r="M208" s="6">
        <f t="shared" si="26"/>
        <v>0.60699999999999998</v>
      </c>
      <c r="N208" s="6">
        <f t="shared" si="27"/>
        <v>0.38300000000000001</v>
      </c>
      <c r="O208" s="2"/>
    </row>
    <row r="209" spans="1:15">
      <c r="A209" s="3">
        <v>208</v>
      </c>
      <c r="B209" s="3">
        <v>207</v>
      </c>
      <c r="C209" s="4" t="s">
        <v>207</v>
      </c>
      <c r="D209" s="4" t="s">
        <v>207</v>
      </c>
      <c r="E209" s="4" t="b">
        <f t="shared" si="28"/>
        <v>1</v>
      </c>
      <c r="F209" s="5">
        <v>40585</v>
      </c>
      <c r="G209" s="4">
        <v>8</v>
      </c>
      <c r="H209" s="4"/>
      <c r="I209" s="4"/>
      <c r="J209" s="7" t="s">
        <v>652</v>
      </c>
      <c r="K209" s="4">
        <f t="shared" si="24"/>
        <v>140</v>
      </c>
      <c r="L209" s="4">
        <f t="shared" si="25"/>
        <v>26</v>
      </c>
      <c r="M209" s="6">
        <f t="shared" si="26"/>
        <v>0.23100000000000001</v>
      </c>
      <c r="N209" s="6">
        <f t="shared" si="27"/>
        <v>0.69699999999999995</v>
      </c>
      <c r="O209" s="2"/>
    </row>
    <row r="210" spans="1:15">
      <c r="A210" s="3">
        <v>209</v>
      </c>
      <c r="B210" s="3">
        <v>208</v>
      </c>
      <c r="C210" s="4" t="s">
        <v>208</v>
      </c>
      <c r="D210" s="4" t="s">
        <v>208</v>
      </c>
      <c r="E210" s="4" t="b">
        <f t="shared" si="28"/>
        <v>1</v>
      </c>
      <c r="F210" s="5">
        <v>40585</v>
      </c>
      <c r="G210" s="4">
        <v>16</v>
      </c>
      <c r="H210" s="4"/>
      <c r="I210" s="4"/>
      <c r="J210" s="7" t="s">
        <v>653</v>
      </c>
      <c r="K210" s="4">
        <f t="shared" si="24"/>
        <v>66</v>
      </c>
      <c r="L210" s="4">
        <f t="shared" si="25"/>
        <v>13</v>
      </c>
      <c r="M210" s="6">
        <f t="shared" si="26"/>
        <v>0.60699999999999998</v>
      </c>
      <c r="N210" s="6">
        <f t="shared" si="27"/>
        <v>0.44900000000000001</v>
      </c>
      <c r="O210" s="2"/>
    </row>
    <row r="211" spans="1:15">
      <c r="A211" s="3">
        <v>210</v>
      </c>
      <c r="B211" s="3">
        <v>209</v>
      </c>
      <c r="C211" s="4" t="s">
        <v>80</v>
      </c>
      <c r="D211" s="4" t="s">
        <v>80</v>
      </c>
      <c r="E211" s="4" t="b">
        <f t="shared" si="28"/>
        <v>1</v>
      </c>
      <c r="F211" s="5">
        <v>40585</v>
      </c>
      <c r="G211" s="4">
        <v>25</v>
      </c>
      <c r="H211" s="4" t="s">
        <v>911</v>
      </c>
      <c r="I211" s="4" t="str">
        <f t="shared" si="29"/>
        <v>hotmail</v>
      </c>
      <c r="J211" s="7" t="s">
        <v>654</v>
      </c>
      <c r="K211" s="4">
        <f t="shared" si="24"/>
        <v>157</v>
      </c>
      <c r="L211" s="4">
        <f t="shared" si="25"/>
        <v>31</v>
      </c>
      <c r="M211" s="6">
        <f t="shared" si="26"/>
        <v>0.97899999999999998</v>
      </c>
      <c r="N211" s="6">
        <f t="shared" si="27"/>
        <v>0.73299999999999998</v>
      </c>
      <c r="O211" s="2"/>
    </row>
    <row r="212" spans="1:15">
      <c r="A212" s="3">
        <v>211</v>
      </c>
      <c r="B212" s="3">
        <v>210</v>
      </c>
      <c r="C212" s="4" t="s">
        <v>206</v>
      </c>
      <c r="D212" s="4" t="s">
        <v>206</v>
      </c>
      <c r="E212" s="4" t="b">
        <f t="shared" si="28"/>
        <v>1</v>
      </c>
      <c r="F212" s="5">
        <v>40585</v>
      </c>
      <c r="G212" s="4">
        <v>17</v>
      </c>
      <c r="H212" s="4" t="s">
        <v>910</v>
      </c>
      <c r="I212" s="4" t="str">
        <f t="shared" si="29"/>
        <v>gmail</v>
      </c>
      <c r="J212" s="7" t="s">
        <v>655</v>
      </c>
      <c r="K212" s="4">
        <f t="shared" si="24"/>
        <v>42</v>
      </c>
      <c r="L212" s="4">
        <f t="shared" si="25"/>
        <v>4</v>
      </c>
      <c r="M212" s="6">
        <f t="shared" si="26"/>
        <v>0.69399999999999995</v>
      </c>
      <c r="N212" s="6">
        <f t="shared" si="27"/>
        <v>0.29499999999999998</v>
      </c>
      <c r="O212" s="2"/>
    </row>
    <row r="213" spans="1:15">
      <c r="A213" s="3">
        <v>212</v>
      </c>
      <c r="B213" s="3">
        <v>211</v>
      </c>
      <c r="C213" s="4" t="s">
        <v>209</v>
      </c>
      <c r="D213" s="4" t="s">
        <v>209</v>
      </c>
      <c r="E213" s="4" t="b">
        <f t="shared" si="28"/>
        <v>1</v>
      </c>
      <c r="F213" s="5">
        <v>40585</v>
      </c>
      <c r="G213" s="4">
        <v>14</v>
      </c>
      <c r="H213" s="4" t="s">
        <v>910</v>
      </c>
      <c r="I213" s="4" t="str">
        <f t="shared" si="29"/>
        <v>gmail</v>
      </c>
      <c r="J213" s="7" t="s">
        <v>656</v>
      </c>
      <c r="K213" s="4">
        <f t="shared" si="24"/>
        <v>82</v>
      </c>
      <c r="L213" s="4">
        <f t="shared" si="25"/>
        <v>16</v>
      </c>
      <c r="M213" s="6">
        <f t="shared" si="26"/>
        <v>0.495</v>
      </c>
      <c r="N213" s="6">
        <f t="shared" si="27"/>
        <v>0.52900000000000003</v>
      </c>
      <c r="O213" s="2"/>
    </row>
    <row r="214" spans="1:15">
      <c r="A214" s="3">
        <v>213</v>
      </c>
      <c r="B214" s="3">
        <v>212</v>
      </c>
      <c r="C214" s="4" t="s">
        <v>210</v>
      </c>
      <c r="D214" s="4" t="s">
        <v>210</v>
      </c>
      <c r="E214" s="4" t="b">
        <f t="shared" si="28"/>
        <v>1</v>
      </c>
      <c r="F214" s="5">
        <v>40585</v>
      </c>
      <c r="G214" s="4">
        <v>24</v>
      </c>
      <c r="H214" s="4"/>
      <c r="I214" s="4"/>
      <c r="J214" s="7" t="s">
        <v>657</v>
      </c>
      <c r="K214" s="4">
        <f t="shared" si="24"/>
        <v>156</v>
      </c>
      <c r="L214" s="4">
        <f t="shared" si="25"/>
        <v>29</v>
      </c>
      <c r="M214" s="6">
        <f t="shared" si="26"/>
        <v>0.94399999999999995</v>
      </c>
      <c r="N214" s="6">
        <f t="shared" si="27"/>
        <v>0.73099999999999998</v>
      </c>
      <c r="O214" s="2"/>
    </row>
    <row r="215" spans="1:15">
      <c r="A215" s="3">
        <v>214</v>
      </c>
      <c r="B215" s="3">
        <v>213</v>
      </c>
      <c r="C215" s="4" t="s">
        <v>211</v>
      </c>
      <c r="D215" s="4" t="s">
        <v>211</v>
      </c>
      <c r="E215" s="4" t="b">
        <f t="shared" si="28"/>
        <v>1</v>
      </c>
      <c r="F215" s="5">
        <v>40585</v>
      </c>
      <c r="G215" s="4">
        <v>14</v>
      </c>
      <c r="H215" s="4" t="s">
        <v>910</v>
      </c>
      <c r="I215" s="4" t="str">
        <f t="shared" si="29"/>
        <v>gmail</v>
      </c>
      <c r="J215" s="7" t="s">
        <v>658</v>
      </c>
      <c r="K215" s="4">
        <f t="shared" si="24"/>
        <v>266</v>
      </c>
      <c r="L215" s="4">
        <f t="shared" si="25"/>
        <v>58</v>
      </c>
      <c r="M215" s="6">
        <f t="shared" si="26"/>
        <v>0.495</v>
      </c>
      <c r="N215" s="6">
        <f t="shared" si="27"/>
        <v>0.873</v>
      </c>
      <c r="O215" s="2"/>
    </row>
    <row r="216" spans="1:15">
      <c r="A216" s="3">
        <v>215</v>
      </c>
      <c r="B216" s="3">
        <v>214</v>
      </c>
      <c r="C216" s="4" t="s">
        <v>212</v>
      </c>
      <c r="D216" s="4" t="s">
        <v>212</v>
      </c>
      <c r="E216" s="4" t="b">
        <f t="shared" si="28"/>
        <v>1</v>
      </c>
      <c r="F216" s="5">
        <v>40585</v>
      </c>
      <c r="G216" s="4">
        <v>23</v>
      </c>
      <c r="H216" s="4"/>
      <c r="I216" s="4"/>
      <c r="J216" s="7" t="s">
        <v>659</v>
      </c>
      <c r="K216" s="4">
        <f t="shared" si="24"/>
        <v>568</v>
      </c>
      <c r="L216" s="4">
        <f t="shared" si="25"/>
        <v>110</v>
      </c>
      <c r="M216" s="6">
        <f t="shared" si="26"/>
        <v>0.91200000000000003</v>
      </c>
      <c r="N216" s="6">
        <f t="shared" si="27"/>
        <v>0.99</v>
      </c>
      <c r="O216" s="2"/>
    </row>
    <row r="217" spans="1:15">
      <c r="A217" s="3">
        <v>216</v>
      </c>
      <c r="B217" s="3">
        <v>215</v>
      </c>
      <c r="C217" s="4" t="s">
        <v>213</v>
      </c>
      <c r="D217" s="4" t="s">
        <v>213</v>
      </c>
      <c r="E217" s="4" t="b">
        <f t="shared" si="28"/>
        <v>1</v>
      </c>
      <c r="F217" s="5">
        <v>40585</v>
      </c>
      <c r="G217" s="4">
        <v>12</v>
      </c>
      <c r="H217" s="4"/>
      <c r="I217" s="4"/>
      <c r="J217" s="7" t="s">
        <v>660</v>
      </c>
      <c r="K217" s="4">
        <f t="shared" si="24"/>
        <v>379</v>
      </c>
      <c r="L217" s="4">
        <f t="shared" si="25"/>
        <v>65</v>
      </c>
      <c r="M217" s="6">
        <f t="shared" si="26"/>
        <v>0.38</v>
      </c>
      <c r="N217" s="6">
        <f t="shared" si="27"/>
        <v>0.93300000000000005</v>
      </c>
      <c r="O217" s="2"/>
    </row>
    <row r="218" spans="1:15">
      <c r="A218" s="3">
        <v>217</v>
      </c>
      <c r="B218" s="3">
        <v>216</v>
      </c>
      <c r="C218" s="4" t="s">
        <v>214</v>
      </c>
      <c r="D218" s="4" t="s">
        <v>214</v>
      </c>
      <c r="E218" s="4" t="b">
        <f t="shared" si="28"/>
        <v>1</v>
      </c>
      <c r="F218" s="5">
        <v>40585</v>
      </c>
      <c r="G218" s="4">
        <v>15</v>
      </c>
      <c r="H218" s="4" t="s">
        <v>910</v>
      </c>
      <c r="I218" s="4" t="str">
        <f t="shared" si="29"/>
        <v>gmail</v>
      </c>
      <c r="J218" s="7" t="s">
        <v>661</v>
      </c>
      <c r="K218" s="4">
        <f t="shared" si="24"/>
        <v>14</v>
      </c>
      <c r="L218" s="4">
        <f t="shared" si="25"/>
        <v>3</v>
      </c>
      <c r="M218" s="6">
        <f t="shared" si="26"/>
        <v>0.53800000000000003</v>
      </c>
      <c r="N218" s="6">
        <f t="shared" si="27"/>
        <v>9.4E-2</v>
      </c>
      <c r="O218" s="2"/>
    </row>
    <row r="219" spans="1:15">
      <c r="A219" s="3">
        <v>218</v>
      </c>
      <c r="B219" s="3">
        <v>217</v>
      </c>
      <c r="C219" s="4" t="s">
        <v>215</v>
      </c>
      <c r="D219" s="4" t="s">
        <v>215</v>
      </c>
      <c r="E219" s="4" t="b">
        <f t="shared" si="28"/>
        <v>1</v>
      </c>
      <c r="F219" s="5">
        <v>40586</v>
      </c>
      <c r="G219" s="4">
        <v>15</v>
      </c>
      <c r="H219" s="4"/>
      <c r="I219" s="4"/>
      <c r="J219" s="7">
        <v>16</v>
      </c>
      <c r="K219" s="4">
        <f t="shared" si="24"/>
        <v>2</v>
      </c>
      <c r="L219" s="4">
        <f t="shared" si="25"/>
        <v>1</v>
      </c>
      <c r="M219" s="6">
        <f t="shared" si="26"/>
        <v>0.53800000000000003</v>
      </c>
      <c r="N219" s="6">
        <f t="shared" si="27"/>
        <v>6.0000000000000001E-3</v>
      </c>
      <c r="O219" s="2"/>
    </row>
    <row r="220" spans="1:15">
      <c r="A220" s="3">
        <v>219</v>
      </c>
      <c r="B220" s="3">
        <v>218</v>
      </c>
      <c r="C220" s="4" t="s">
        <v>216</v>
      </c>
      <c r="D220" s="4" t="s">
        <v>216</v>
      </c>
      <c r="E220" s="4" t="b">
        <f t="shared" si="28"/>
        <v>1</v>
      </c>
      <c r="F220" s="5">
        <v>40586</v>
      </c>
      <c r="G220" s="4">
        <v>8</v>
      </c>
      <c r="H220" s="4"/>
      <c r="I220" s="4"/>
      <c r="J220" s="7" t="s">
        <v>662</v>
      </c>
      <c r="K220" s="4">
        <f t="shared" si="24"/>
        <v>37</v>
      </c>
      <c r="L220" s="4">
        <f t="shared" si="25"/>
        <v>9</v>
      </c>
      <c r="M220" s="6">
        <f t="shared" si="26"/>
        <v>0.23100000000000001</v>
      </c>
      <c r="N220" s="6">
        <f t="shared" si="27"/>
        <v>0.26600000000000001</v>
      </c>
      <c r="O220" s="2"/>
    </row>
    <row r="221" spans="1:15">
      <c r="A221" s="3">
        <v>220</v>
      </c>
      <c r="B221" s="3">
        <v>219</v>
      </c>
      <c r="C221" s="4" t="s">
        <v>32</v>
      </c>
      <c r="D221" s="4" t="s">
        <v>32</v>
      </c>
      <c r="E221" s="4" t="b">
        <f t="shared" si="28"/>
        <v>1</v>
      </c>
      <c r="F221" s="5">
        <v>40586</v>
      </c>
      <c r="G221" s="4">
        <v>17</v>
      </c>
      <c r="H221" s="4" t="s">
        <v>910</v>
      </c>
      <c r="I221" s="4" t="str">
        <f t="shared" si="29"/>
        <v>gmail</v>
      </c>
      <c r="J221" s="7" t="s">
        <v>663</v>
      </c>
      <c r="K221" s="4">
        <f t="shared" si="24"/>
        <v>82</v>
      </c>
      <c r="L221" s="4">
        <f t="shared" si="25"/>
        <v>13</v>
      </c>
      <c r="M221" s="6">
        <f t="shared" si="26"/>
        <v>0.69399999999999995</v>
      </c>
      <c r="N221" s="6">
        <f t="shared" si="27"/>
        <v>0.52900000000000003</v>
      </c>
      <c r="O221" s="2"/>
    </row>
    <row r="222" spans="1:15">
      <c r="A222" s="3">
        <v>221</v>
      </c>
      <c r="B222" s="3">
        <v>220</v>
      </c>
      <c r="C222" s="4" t="s">
        <v>217</v>
      </c>
      <c r="D222" s="4" t="s">
        <v>217</v>
      </c>
      <c r="E222" s="4" t="b">
        <f t="shared" si="28"/>
        <v>1</v>
      </c>
      <c r="F222" s="5">
        <v>40586</v>
      </c>
      <c r="G222" s="4">
        <v>19</v>
      </c>
      <c r="H222" s="4"/>
      <c r="I222" s="4"/>
      <c r="J222" s="7" t="s">
        <v>664</v>
      </c>
      <c r="K222" s="4">
        <f t="shared" si="24"/>
        <v>450</v>
      </c>
      <c r="L222" s="4">
        <f t="shared" si="25"/>
        <v>83</v>
      </c>
      <c r="M222" s="6">
        <f t="shared" si="26"/>
        <v>0.80500000000000005</v>
      </c>
      <c r="N222" s="6">
        <f t="shared" si="27"/>
        <v>0.96499999999999997</v>
      </c>
      <c r="O222" s="2"/>
    </row>
    <row r="223" spans="1:15">
      <c r="A223" s="3">
        <v>222</v>
      </c>
      <c r="B223" s="3">
        <v>221</v>
      </c>
      <c r="C223" s="4" t="s">
        <v>218</v>
      </c>
      <c r="D223" s="4" t="s">
        <v>218</v>
      </c>
      <c r="E223" s="4" t="b">
        <f t="shared" si="28"/>
        <v>1</v>
      </c>
      <c r="F223" s="5">
        <v>40586</v>
      </c>
      <c r="G223" s="4">
        <v>19</v>
      </c>
      <c r="H223" s="4"/>
      <c r="I223" s="4"/>
      <c r="J223" s="7" t="s">
        <v>665</v>
      </c>
      <c r="K223" s="4">
        <f t="shared" si="24"/>
        <v>8</v>
      </c>
      <c r="L223" s="4">
        <f t="shared" si="25"/>
        <v>2</v>
      </c>
      <c r="M223" s="6">
        <f t="shared" si="26"/>
        <v>0.80500000000000005</v>
      </c>
      <c r="N223" s="6">
        <f t="shared" si="27"/>
        <v>3.5999999999999997E-2</v>
      </c>
      <c r="O223" s="2"/>
    </row>
    <row r="224" spans="1:15">
      <c r="A224" s="3">
        <v>223</v>
      </c>
      <c r="B224" s="3">
        <v>222</v>
      </c>
      <c r="C224" s="4" t="s">
        <v>219</v>
      </c>
      <c r="D224" s="4" t="s">
        <v>219</v>
      </c>
      <c r="E224" s="4" t="b">
        <f t="shared" si="28"/>
        <v>1</v>
      </c>
      <c r="F224" s="5">
        <v>40586</v>
      </c>
      <c r="G224" s="4">
        <v>7</v>
      </c>
      <c r="H224" s="4" t="s">
        <v>910</v>
      </c>
      <c r="I224" s="4" t="str">
        <f t="shared" si="29"/>
        <v>gmail</v>
      </c>
      <c r="J224" s="7" t="s">
        <v>666</v>
      </c>
      <c r="K224" s="4">
        <f t="shared" si="24"/>
        <v>10</v>
      </c>
      <c r="L224" s="4">
        <f t="shared" si="25"/>
        <v>2</v>
      </c>
      <c r="M224" s="6">
        <f t="shared" si="26"/>
        <v>0.19900000000000001</v>
      </c>
      <c r="N224" s="6">
        <f t="shared" si="27"/>
        <v>6.6000000000000003E-2</v>
      </c>
      <c r="O224" s="2"/>
    </row>
    <row r="225" spans="1:15">
      <c r="A225" s="3">
        <v>224</v>
      </c>
      <c r="B225" s="3">
        <v>223</v>
      </c>
      <c r="C225" s="4" t="s">
        <v>220</v>
      </c>
      <c r="D225" s="4" t="s">
        <v>220</v>
      </c>
      <c r="E225" s="4" t="b">
        <f t="shared" si="28"/>
        <v>1</v>
      </c>
      <c r="F225" s="5">
        <v>40586</v>
      </c>
      <c r="G225" s="4">
        <v>23</v>
      </c>
      <c r="H225" s="4"/>
      <c r="I225" s="4"/>
      <c r="J225" s="7" t="s">
        <v>667</v>
      </c>
      <c r="K225" s="4">
        <f t="shared" si="24"/>
        <v>160</v>
      </c>
      <c r="L225" s="4">
        <f t="shared" si="25"/>
        <v>36</v>
      </c>
      <c r="M225" s="6">
        <f t="shared" si="26"/>
        <v>0.91200000000000003</v>
      </c>
      <c r="N225" s="6">
        <f t="shared" si="27"/>
        <v>0.74299999999999999</v>
      </c>
      <c r="O225" s="2"/>
    </row>
    <row r="226" spans="1:15">
      <c r="A226" s="3">
        <v>225</v>
      </c>
      <c r="B226" s="3">
        <v>224</v>
      </c>
      <c r="C226" s="4" t="s">
        <v>221</v>
      </c>
      <c r="D226" s="4" t="s">
        <v>221</v>
      </c>
      <c r="E226" s="4" t="b">
        <f t="shared" si="28"/>
        <v>1</v>
      </c>
      <c r="F226" s="5">
        <v>40586</v>
      </c>
      <c r="G226" s="4">
        <v>14</v>
      </c>
      <c r="H226" s="4" t="s">
        <v>913</v>
      </c>
      <c r="I226" s="4" t="str">
        <f t="shared" si="29"/>
        <v>yahoo</v>
      </c>
      <c r="J226" s="7" t="s">
        <v>668</v>
      </c>
      <c r="K226" s="4">
        <f t="shared" si="24"/>
        <v>171</v>
      </c>
      <c r="L226" s="4">
        <f t="shared" si="25"/>
        <v>35</v>
      </c>
      <c r="M226" s="6">
        <f t="shared" si="26"/>
        <v>0.495</v>
      </c>
      <c r="N226" s="6">
        <f t="shared" si="27"/>
        <v>0.75900000000000001</v>
      </c>
      <c r="O226" s="2"/>
    </row>
    <row r="227" spans="1:15">
      <c r="A227" s="3">
        <v>226</v>
      </c>
      <c r="B227" s="3">
        <v>225</v>
      </c>
      <c r="C227" s="4" t="s">
        <v>222</v>
      </c>
      <c r="D227" s="4" t="s">
        <v>222</v>
      </c>
      <c r="E227" s="4" t="b">
        <f t="shared" si="28"/>
        <v>1</v>
      </c>
      <c r="F227" s="5">
        <v>40586</v>
      </c>
      <c r="G227" s="4">
        <v>13</v>
      </c>
      <c r="H227" s="4" t="s">
        <v>910</v>
      </c>
      <c r="I227" s="4" t="str">
        <f t="shared" si="29"/>
        <v>gmail</v>
      </c>
      <c r="J227" s="7" t="s">
        <v>669</v>
      </c>
      <c r="K227" s="4">
        <f t="shared" si="24"/>
        <v>36</v>
      </c>
      <c r="L227" s="4">
        <f t="shared" si="25"/>
        <v>7</v>
      </c>
      <c r="M227" s="6">
        <f t="shared" si="26"/>
        <v>0.42799999999999999</v>
      </c>
      <c r="N227" s="6">
        <f t="shared" si="27"/>
        <v>0.254</v>
      </c>
      <c r="O227" s="2"/>
    </row>
    <row r="228" spans="1:15">
      <c r="A228" s="3">
        <v>227</v>
      </c>
      <c r="B228" s="3">
        <v>226</v>
      </c>
      <c r="C228" s="4" t="s">
        <v>223</v>
      </c>
      <c r="D228" s="4" t="s">
        <v>223</v>
      </c>
      <c r="E228" s="4" t="b">
        <f t="shared" si="28"/>
        <v>1</v>
      </c>
      <c r="F228" s="5">
        <v>40586</v>
      </c>
      <c r="G228" s="4">
        <v>17</v>
      </c>
      <c r="H228" s="4" t="s">
        <v>917</v>
      </c>
      <c r="I228" s="4" t="str">
        <f t="shared" si="29"/>
        <v>yahoo</v>
      </c>
      <c r="J228" s="7" t="s">
        <v>670</v>
      </c>
      <c r="K228" s="4">
        <f t="shared" si="24"/>
        <v>312</v>
      </c>
      <c r="L228" s="4">
        <f t="shared" si="25"/>
        <v>58</v>
      </c>
      <c r="M228" s="6">
        <f t="shared" si="26"/>
        <v>0.69399999999999995</v>
      </c>
      <c r="N228" s="6">
        <f t="shared" si="27"/>
        <v>0.90100000000000002</v>
      </c>
      <c r="O228" s="2"/>
    </row>
    <row r="229" spans="1:15">
      <c r="A229" s="3">
        <v>228</v>
      </c>
      <c r="B229" s="3">
        <v>227</v>
      </c>
      <c r="C229" s="4" t="s">
        <v>224</v>
      </c>
      <c r="D229" s="4" t="s">
        <v>224</v>
      </c>
      <c r="E229" s="4" t="b">
        <f t="shared" si="28"/>
        <v>1</v>
      </c>
      <c r="F229" s="5">
        <v>40586</v>
      </c>
      <c r="G229" s="4">
        <v>5</v>
      </c>
      <c r="H229" s="4" t="s">
        <v>910</v>
      </c>
      <c r="I229" s="4" t="str">
        <f t="shared" si="29"/>
        <v>gmail</v>
      </c>
      <c r="J229" s="7" t="s">
        <v>671</v>
      </c>
      <c r="K229" s="4">
        <f t="shared" si="24"/>
        <v>15</v>
      </c>
      <c r="L229" s="4">
        <f t="shared" si="25"/>
        <v>4</v>
      </c>
      <c r="M229" s="6">
        <f t="shared" si="26"/>
        <v>0.105</v>
      </c>
      <c r="N229" s="6">
        <f t="shared" si="27"/>
        <v>0.10299999999999999</v>
      </c>
      <c r="O229" s="2"/>
    </row>
    <row r="230" spans="1:15">
      <c r="A230" s="3">
        <v>229</v>
      </c>
      <c r="B230" s="3">
        <v>228</v>
      </c>
      <c r="C230" s="4" t="s">
        <v>225</v>
      </c>
      <c r="D230" s="4" t="s">
        <v>225</v>
      </c>
      <c r="E230" s="4" t="b">
        <f t="shared" si="28"/>
        <v>1</v>
      </c>
      <c r="F230" s="5">
        <v>40586</v>
      </c>
      <c r="G230" s="4">
        <v>20</v>
      </c>
      <c r="H230" s="4"/>
      <c r="I230" s="4"/>
      <c r="J230" s="7" t="s">
        <v>672</v>
      </c>
      <c r="K230" s="4">
        <f t="shared" si="24"/>
        <v>182</v>
      </c>
      <c r="L230" s="4">
        <f t="shared" si="25"/>
        <v>33</v>
      </c>
      <c r="M230" s="6">
        <f t="shared" si="26"/>
        <v>0.82699999999999996</v>
      </c>
      <c r="N230" s="6">
        <f t="shared" si="27"/>
        <v>0.78200000000000003</v>
      </c>
      <c r="O230" s="2"/>
    </row>
    <row r="231" spans="1:15">
      <c r="A231" s="3">
        <v>230</v>
      </c>
      <c r="B231" s="3">
        <v>229</v>
      </c>
      <c r="C231" s="4" t="s">
        <v>226</v>
      </c>
      <c r="D231" s="4" t="s">
        <v>226</v>
      </c>
      <c r="E231" s="4" t="b">
        <f t="shared" si="28"/>
        <v>1</v>
      </c>
      <c r="F231" s="5">
        <v>40586</v>
      </c>
      <c r="G231" s="4">
        <v>14</v>
      </c>
      <c r="H231" s="4"/>
      <c r="I231" s="4"/>
      <c r="J231" s="7" t="s">
        <v>673</v>
      </c>
      <c r="K231" s="4">
        <f t="shared" si="24"/>
        <v>75</v>
      </c>
      <c r="L231" s="4">
        <f t="shared" si="25"/>
        <v>14</v>
      </c>
      <c r="M231" s="6">
        <f t="shared" si="26"/>
        <v>0.495</v>
      </c>
      <c r="N231" s="6">
        <f t="shared" si="27"/>
        <v>0.49299999999999999</v>
      </c>
      <c r="O231" s="2"/>
    </row>
    <row r="232" spans="1:15">
      <c r="A232" s="3">
        <v>231</v>
      </c>
      <c r="B232" s="3">
        <v>230</v>
      </c>
      <c r="C232" s="4" t="s">
        <v>227</v>
      </c>
      <c r="D232" s="4" t="s">
        <v>227</v>
      </c>
      <c r="E232" s="4" t="b">
        <f t="shared" si="28"/>
        <v>1</v>
      </c>
      <c r="F232" s="5">
        <v>40586</v>
      </c>
      <c r="G232" s="4">
        <v>18</v>
      </c>
      <c r="H232" s="4"/>
      <c r="I232" s="4"/>
      <c r="J232" s="7" t="s">
        <v>674</v>
      </c>
      <c r="K232" s="4">
        <f t="shared" si="24"/>
        <v>20</v>
      </c>
      <c r="L232" s="4">
        <f t="shared" si="25"/>
        <v>5</v>
      </c>
      <c r="M232" s="6">
        <f t="shared" si="26"/>
        <v>0.745</v>
      </c>
      <c r="N232" s="6">
        <f t="shared" si="27"/>
        <v>0.153</v>
      </c>
      <c r="O232" s="2"/>
    </row>
    <row r="233" spans="1:15">
      <c r="A233" s="3">
        <v>232</v>
      </c>
      <c r="B233" s="3">
        <v>231</v>
      </c>
      <c r="C233" s="4" t="s">
        <v>228</v>
      </c>
      <c r="D233" s="4" t="s">
        <v>228</v>
      </c>
      <c r="E233" s="4" t="b">
        <f t="shared" si="28"/>
        <v>1</v>
      </c>
      <c r="F233" s="5">
        <v>40586</v>
      </c>
      <c r="G233" s="4">
        <v>25</v>
      </c>
      <c r="H233" s="4"/>
      <c r="I233" s="4"/>
      <c r="J233" s="7" t="s">
        <v>675</v>
      </c>
      <c r="K233" s="4">
        <f t="shared" si="24"/>
        <v>108</v>
      </c>
      <c r="L233" s="4">
        <f t="shared" si="25"/>
        <v>21</v>
      </c>
      <c r="M233" s="6">
        <f t="shared" si="26"/>
        <v>0.97899999999999998</v>
      </c>
      <c r="N233" s="6">
        <f t="shared" si="27"/>
        <v>0.6</v>
      </c>
      <c r="O233" s="2"/>
    </row>
    <row r="234" spans="1:15">
      <c r="A234" s="3">
        <v>233</v>
      </c>
      <c r="B234" s="3">
        <v>232</v>
      </c>
      <c r="C234" s="4" t="s">
        <v>229</v>
      </c>
      <c r="D234" s="4" t="s">
        <v>229</v>
      </c>
      <c r="E234" s="4" t="b">
        <f t="shared" si="28"/>
        <v>1</v>
      </c>
      <c r="F234" s="5">
        <v>40586</v>
      </c>
      <c r="G234" s="4">
        <v>0.5</v>
      </c>
      <c r="H234" s="4" t="s">
        <v>913</v>
      </c>
      <c r="I234" s="4" t="str">
        <f t="shared" si="29"/>
        <v>yahoo</v>
      </c>
      <c r="J234" s="7" t="s">
        <v>676</v>
      </c>
      <c r="K234" s="4">
        <f t="shared" si="24"/>
        <v>311</v>
      </c>
      <c r="L234" s="4">
        <f t="shared" si="25"/>
        <v>58</v>
      </c>
      <c r="M234" s="6">
        <f t="shared" si="26"/>
        <v>0</v>
      </c>
      <c r="N234" s="6">
        <f t="shared" si="27"/>
        <v>0.89900000000000002</v>
      </c>
      <c r="O234" s="2"/>
    </row>
    <row r="235" spans="1:15">
      <c r="A235" s="3">
        <v>234</v>
      </c>
      <c r="B235" s="3">
        <v>233</v>
      </c>
      <c r="C235" s="4" t="s">
        <v>230</v>
      </c>
      <c r="D235" s="4" t="s">
        <v>230</v>
      </c>
      <c r="E235" s="4" t="b">
        <f t="shared" si="28"/>
        <v>1</v>
      </c>
      <c r="F235" s="5">
        <v>40586</v>
      </c>
      <c r="G235" s="4">
        <v>3</v>
      </c>
      <c r="H235" s="4" t="s">
        <v>910</v>
      </c>
      <c r="I235" s="4" t="str">
        <f t="shared" si="29"/>
        <v>gmail</v>
      </c>
      <c r="J235" s="7" t="s">
        <v>677</v>
      </c>
      <c r="K235" s="4">
        <f t="shared" si="24"/>
        <v>9</v>
      </c>
      <c r="L235" s="4">
        <f t="shared" si="25"/>
        <v>3</v>
      </c>
      <c r="M235" s="6">
        <f t="shared" si="26"/>
        <v>0.05</v>
      </c>
      <c r="N235" s="6">
        <f t="shared" si="27"/>
        <v>5.5E-2</v>
      </c>
      <c r="O235" s="2"/>
    </row>
    <row r="236" spans="1:15">
      <c r="A236" s="3">
        <v>235</v>
      </c>
      <c r="B236" s="3">
        <v>234</v>
      </c>
      <c r="C236" s="4" t="s">
        <v>231</v>
      </c>
      <c r="D236" s="4" t="s">
        <v>231</v>
      </c>
      <c r="E236" s="4" t="b">
        <f t="shared" si="28"/>
        <v>1</v>
      </c>
      <c r="F236" s="5">
        <v>40586</v>
      </c>
      <c r="G236" s="4">
        <v>8</v>
      </c>
      <c r="H236" s="4" t="s">
        <v>910</v>
      </c>
      <c r="I236" s="4" t="str">
        <f t="shared" si="29"/>
        <v>gmail</v>
      </c>
      <c r="J236" s="7" t="s">
        <v>678</v>
      </c>
      <c r="K236" s="4">
        <f t="shared" si="24"/>
        <v>40</v>
      </c>
      <c r="L236" s="4">
        <f t="shared" si="25"/>
        <v>9</v>
      </c>
      <c r="M236" s="6">
        <f t="shared" si="26"/>
        <v>0.23100000000000001</v>
      </c>
      <c r="N236" s="6">
        <f t="shared" si="27"/>
        <v>0.28599999999999998</v>
      </c>
      <c r="O236" s="2"/>
    </row>
    <row r="237" spans="1:15">
      <c r="A237" s="3">
        <v>236</v>
      </c>
      <c r="B237" s="3">
        <v>235</v>
      </c>
      <c r="C237" s="4" t="s">
        <v>232</v>
      </c>
      <c r="D237" s="4" t="s">
        <v>232</v>
      </c>
      <c r="E237" s="4" t="b">
        <f t="shared" si="28"/>
        <v>1</v>
      </c>
      <c r="F237" s="5">
        <v>40586</v>
      </c>
      <c r="G237" s="4">
        <v>11</v>
      </c>
      <c r="H237" s="4" t="s">
        <v>918</v>
      </c>
      <c r="I237" s="4" t="str">
        <f t="shared" si="29"/>
        <v>yahoo</v>
      </c>
      <c r="J237" s="7" t="s">
        <v>679</v>
      </c>
      <c r="K237" s="4">
        <f t="shared" si="24"/>
        <v>196</v>
      </c>
      <c r="L237" s="4">
        <f t="shared" si="25"/>
        <v>37</v>
      </c>
      <c r="M237" s="6">
        <f t="shared" si="26"/>
        <v>0.34599999999999997</v>
      </c>
      <c r="N237" s="6">
        <f t="shared" si="27"/>
        <v>0.80900000000000005</v>
      </c>
      <c r="O237" s="2"/>
    </row>
    <row r="238" spans="1:15">
      <c r="A238" s="3">
        <v>237</v>
      </c>
      <c r="B238" s="3">
        <v>236</v>
      </c>
      <c r="C238" s="4" t="s">
        <v>233</v>
      </c>
      <c r="D238" s="4" t="s">
        <v>233</v>
      </c>
      <c r="E238" s="4" t="b">
        <f t="shared" si="28"/>
        <v>1</v>
      </c>
      <c r="F238" s="5">
        <v>40586</v>
      </c>
      <c r="G238" s="4">
        <v>13</v>
      </c>
      <c r="H238" s="4" t="s">
        <v>910</v>
      </c>
      <c r="I238" s="4" t="str">
        <f t="shared" si="29"/>
        <v>gmail</v>
      </c>
      <c r="J238" s="7" t="s">
        <v>680</v>
      </c>
      <c r="K238" s="4">
        <f t="shared" si="24"/>
        <v>11</v>
      </c>
      <c r="L238" s="4">
        <f t="shared" si="25"/>
        <v>2</v>
      </c>
      <c r="M238" s="6">
        <f t="shared" si="26"/>
        <v>0.42799999999999999</v>
      </c>
      <c r="N238" s="6">
        <f t="shared" si="27"/>
        <v>7.4999999999999997E-2</v>
      </c>
      <c r="O238" s="2"/>
    </row>
    <row r="239" spans="1:15">
      <c r="A239" s="3">
        <v>238</v>
      </c>
      <c r="B239" s="3">
        <v>237</v>
      </c>
      <c r="C239" s="4" t="s">
        <v>234</v>
      </c>
      <c r="D239" s="4" t="s">
        <v>234</v>
      </c>
      <c r="E239" s="4" t="b">
        <f t="shared" si="28"/>
        <v>1</v>
      </c>
      <c r="F239" s="5">
        <v>40586</v>
      </c>
      <c r="G239" s="4">
        <v>12</v>
      </c>
      <c r="H239" s="4" t="s">
        <v>910</v>
      </c>
      <c r="I239" s="4" t="str">
        <f t="shared" si="29"/>
        <v>gmail</v>
      </c>
      <c r="J239" s="7" t="s">
        <v>681</v>
      </c>
      <c r="K239" s="4">
        <f t="shared" si="24"/>
        <v>208</v>
      </c>
      <c r="L239" s="4">
        <f t="shared" si="25"/>
        <v>35</v>
      </c>
      <c r="M239" s="6">
        <f t="shared" si="26"/>
        <v>0.38</v>
      </c>
      <c r="N239" s="6">
        <f t="shared" si="27"/>
        <v>0.82699999999999996</v>
      </c>
      <c r="O239" s="2"/>
    </row>
    <row r="240" spans="1:15">
      <c r="A240" s="3">
        <v>239</v>
      </c>
      <c r="B240" s="3">
        <v>238</v>
      </c>
      <c r="C240" s="4" t="s">
        <v>235</v>
      </c>
      <c r="D240" s="4" t="s">
        <v>235</v>
      </c>
      <c r="E240" s="4" t="b">
        <f t="shared" si="28"/>
        <v>1</v>
      </c>
      <c r="F240" s="5">
        <v>40586</v>
      </c>
      <c r="G240" s="4">
        <v>10</v>
      </c>
      <c r="H240" s="4" t="s">
        <v>911</v>
      </c>
      <c r="I240" s="4" t="str">
        <f t="shared" si="29"/>
        <v>hotmail</v>
      </c>
      <c r="J240" s="7" t="s">
        <v>682</v>
      </c>
      <c r="K240" s="4">
        <f t="shared" si="24"/>
        <v>49</v>
      </c>
      <c r="L240" s="4">
        <f t="shared" si="25"/>
        <v>12</v>
      </c>
      <c r="M240" s="6">
        <f t="shared" si="26"/>
        <v>0.30499999999999999</v>
      </c>
      <c r="N240" s="6">
        <f t="shared" si="27"/>
        <v>0.36399999999999999</v>
      </c>
      <c r="O240" s="2"/>
    </row>
    <row r="241" spans="1:15">
      <c r="A241" s="3">
        <v>240</v>
      </c>
      <c r="B241" s="3">
        <v>239</v>
      </c>
      <c r="C241" s="4" t="s">
        <v>236</v>
      </c>
      <c r="D241" s="4" t="s">
        <v>236</v>
      </c>
      <c r="E241" s="4" t="b">
        <f t="shared" si="28"/>
        <v>1</v>
      </c>
      <c r="F241" s="5">
        <v>40586</v>
      </c>
      <c r="G241" s="4">
        <v>17</v>
      </c>
      <c r="H241" s="4" t="s">
        <v>913</v>
      </c>
      <c r="I241" s="4" t="str">
        <f t="shared" si="29"/>
        <v>yahoo</v>
      </c>
      <c r="J241" s="7" t="s">
        <v>683</v>
      </c>
      <c r="K241" s="4">
        <f t="shared" si="24"/>
        <v>135</v>
      </c>
      <c r="L241" s="4">
        <f t="shared" si="25"/>
        <v>24</v>
      </c>
      <c r="M241" s="6">
        <f t="shared" si="26"/>
        <v>0.69399999999999995</v>
      </c>
      <c r="N241" s="6">
        <f t="shared" si="27"/>
        <v>0.67600000000000005</v>
      </c>
      <c r="O241" s="2"/>
    </row>
    <row r="242" spans="1:15">
      <c r="A242" s="3">
        <v>241</v>
      </c>
      <c r="B242" s="3">
        <v>240</v>
      </c>
      <c r="C242" s="4" t="s">
        <v>237</v>
      </c>
      <c r="D242" s="4" t="s">
        <v>237</v>
      </c>
      <c r="E242" s="4" t="b">
        <f t="shared" si="28"/>
        <v>1</v>
      </c>
      <c r="F242" s="5">
        <v>40586</v>
      </c>
      <c r="G242" s="4">
        <v>7</v>
      </c>
      <c r="H242" s="4" t="s">
        <v>910</v>
      </c>
      <c r="I242" s="4" t="str">
        <f t="shared" si="29"/>
        <v>gmail</v>
      </c>
      <c r="J242" s="7" t="s">
        <v>684</v>
      </c>
      <c r="K242" s="4">
        <f t="shared" si="24"/>
        <v>241</v>
      </c>
      <c r="L242" s="4">
        <f t="shared" si="25"/>
        <v>45</v>
      </c>
      <c r="M242" s="6">
        <f t="shared" si="26"/>
        <v>0.19900000000000001</v>
      </c>
      <c r="N242" s="6">
        <f t="shared" si="27"/>
        <v>0.86</v>
      </c>
      <c r="O242" s="2"/>
    </row>
    <row r="243" spans="1:15">
      <c r="A243" s="3">
        <v>242</v>
      </c>
      <c r="B243" s="3">
        <v>241</v>
      </c>
      <c r="C243" s="4" t="s">
        <v>238</v>
      </c>
      <c r="D243" s="4" t="s">
        <v>238</v>
      </c>
      <c r="E243" s="4" t="b">
        <f t="shared" si="28"/>
        <v>1</v>
      </c>
      <c r="F243" s="5">
        <v>40586</v>
      </c>
      <c r="G243" s="4">
        <v>5</v>
      </c>
      <c r="H243" s="4" t="s">
        <v>919</v>
      </c>
      <c r="I243" s="4" t="str">
        <f t="shared" si="29"/>
        <v>yahoo</v>
      </c>
      <c r="J243" s="7" t="s">
        <v>685</v>
      </c>
      <c r="K243" s="4">
        <f t="shared" si="24"/>
        <v>7</v>
      </c>
      <c r="L243" s="4">
        <f t="shared" si="25"/>
        <v>2</v>
      </c>
      <c r="M243" s="6">
        <f t="shared" si="26"/>
        <v>0.105</v>
      </c>
      <c r="N243" s="6">
        <f t="shared" si="27"/>
        <v>1.7999999999999999E-2</v>
      </c>
      <c r="O243" s="2"/>
    </row>
    <row r="244" spans="1:15">
      <c r="A244" s="3">
        <v>243</v>
      </c>
      <c r="B244" s="3">
        <v>242</v>
      </c>
      <c r="C244" s="4" t="s">
        <v>239</v>
      </c>
      <c r="D244" s="4" t="s">
        <v>239</v>
      </c>
      <c r="E244" s="4" t="b">
        <f t="shared" si="28"/>
        <v>1</v>
      </c>
      <c r="F244" s="5">
        <v>40586</v>
      </c>
      <c r="G244" s="4">
        <v>4</v>
      </c>
      <c r="H244" s="4" t="s">
        <v>913</v>
      </c>
      <c r="I244" s="4" t="str">
        <f t="shared" si="29"/>
        <v>yahoo</v>
      </c>
      <c r="J244" s="7" t="s">
        <v>686</v>
      </c>
      <c r="K244" s="4">
        <f t="shared" si="24"/>
        <v>43</v>
      </c>
      <c r="L244" s="4">
        <f t="shared" si="25"/>
        <v>11</v>
      </c>
      <c r="M244" s="6">
        <f t="shared" si="26"/>
        <v>6.6000000000000003E-2</v>
      </c>
      <c r="N244" s="6">
        <f t="shared" si="27"/>
        <v>0.30199999999999999</v>
      </c>
      <c r="O244" s="2"/>
    </row>
    <row r="245" spans="1:15">
      <c r="A245" s="3">
        <v>244</v>
      </c>
      <c r="B245" s="3">
        <v>243</v>
      </c>
      <c r="C245" s="4" t="s">
        <v>240</v>
      </c>
      <c r="D245" s="4" t="s">
        <v>240</v>
      </c>
      <c r="E245" s="4" t="b">
        <f t="shared" si="28"/>
        <v>1</v>
      </c>
      <c r="F245" s="5">
        <v>40586</v>
      </c>
      <c r="G245" s="4">
        <v>7</v>
      </c>
      <c r="H245" s="4"/>
      <c r="I245" s="4"/>
      <c r="J245" s="7" t="s">
        <v>687</v>
      </c>
      <c r="K245" s="4">
        <f t="shared" si="24"/>
        <v>23</v>
      </c>
      <c r="L245" s="4">
        <f t="shared" si="25"/>
        <v>6</v>
      </c>
      <c r="M245" s="6">
        <f t="shared" si="26"/>
        <v>0.19900000000000001</v>
      </c>
      <c r="N245" s="6">
        <f t="shared" si="27"/>
        <v>0.17399999999999999</v>
      </c>
      <c r="O245" s="2"/>
    </row>
    <row r="246" spans="1:15">
      <c r="A246" s="3">
        <v>245</v>
      </c>
      <c r="B246" s="3">
        <v>244</v>
      </c>
      <c r="C246" s="4" t="s">
        <v>241</v>
      </c>
      <c r="D246" s="4" t="s">
        <v>241</v>
      </c>
      <c r="E246" s="4" t="b">
        <f t="shared" si="28"/>
        <v>1</v>
      </c>
      <c r="F246" s="5">
        <v>40586</v>
      </c>
      <c r="G246" s="4">
        <v>8</v>
      </c>
      <c r="H246" s="4"/>
      <c r="I246" s="4"/>
      <c r="J246" s="7" t="s">
        <v>688</v>
      </c>
      <c r="K246" s="4">
        <f t="shared" si="24"/>
        <v>7</v>
      </c>
      <c r="L246" s="4">
        <f t="shared" si="25"/>
        <v>2</v>
      </c>
      <c r="M246" s="6">
        <f t="shared" si="26"/>
        <v>0.23100000000000001</v>
      </c>
      <c r="N246" s="6">
        <f t="shared" si="27"/>
        <v>1.7999999999999999E-2</v>
      </c>
      <c r="O246" s="2"/>
    </row>
    <row r="247" spans="1:15">
      <c r="A247" s="3">
        <v>246</v>
      </c>
      <c r="B247" s="3">
        <v>245</v>
      </c>
      <c r="C247" s="4" t="s">
        <v>242</v>
      </c>
      <c r="D247" s="4" t="s">
        <v>242</v>
      </c>
      <c r="E247" s="4" t="b">
        <f t="shared" si="28"/>
        <v>1</v>
      </c>
      <c r="F247" s="5">
        <v>40586</v>
      </c>
      <c r="G247" s="4">
        <v>17</v>
      </c>
      <c r="H247" s="4" t="s">
        <v>911</v>
      </c>
      <c r="I247" s="4" t="str">
        <f t="shared" si="29"/>
        <v>hotmail</v>
      </c>
      <c r="J247" s="7" t="s">
        <v>689</v>
      </c>
      <c r="K247" s="4">
        <f t="shared" si="24"/>
        <v>446</v>
      </c>
      <c r="L247" s="4">
        <f t="shared" si="25"/>
        <v>75</v>
      </c>
      <c r="M247" s="6">
        <f t="shared" si="26"/>
        <v>0.69399999999999995</v>
      </c>
      <c r="N247" s="6">
        <f t="shared" si="27"/>
        <v>0.95799999999999996</v>
      </c>
      <c r="O247" s="2"/>
    </row>
    <row r="248" spans="1:15">
      <c r="A248" s="3">
        <v>247</v>
      </c>
      <c r="B248" s="3">
        <v>246</v>
      </c>
      <c r="C248" s="4" t="s">
        <v>243</v>
      </c>
      <c r="D248" s="4" t="s">
        <v>243</v>
      </c>
      <c r="E248" s="4" t="b">
        <f t="shared" si="28"/>
        <v>1</v>
      </c>
      <c r="F248" s="5">
        <v>40586</v>
      </c>
      <c r="G248" s="4">
        <v>16</v>
      </c>
      <c r="H248" s="4" t="s">
        <v>911</v>
      </c>
      <c r="I248" s="4" t="str">
        <f t="shared" si="29"/>
        <v>hotmail</v>
      </c>
      <c r="J248" s="7" t="s">
        <v>690</v>
      </c>
      <c r="K248" s="4">
        <f t="shared" si="24"/>
        <v>125</v>
      </c>
      <c r="L248" s="4">
        <f t="shared" si="25"/>
        <v>25</v>
      </c>
      <c r="M248" s="6">
        <f t="shared" si="26"/>
        <v>0.60699999999999998</v>
      </c>
      <c r="N248" s="6">
        <f t="shared" si="27"/>
        <v>0.64900000000000002</v>
      </c>
      <c r="O248" s="2"/>
    </row>
    <row r="249" spans="1:15">
      <c r="A249" s="3">
        <v>248</v>
      </c>
      <c r="B249" s="3">
        <v>247</v>
      </c>
      <c r="C249" s="4" t="s">
        <v>244</v>
      </c>
      <c r="D249" s="4" t="s">
        <v>244</v>
      </c>
      <c r="E249" s="4" t="b">
        <f t="shared" si="28"/>
        <v>1</v>
      </c>
      <c r="F249" s="5">
        <v>40586</v>
      </c>
      <c r="G249" s="4">
        <v>5</v>
      </c>
      <c r="H249" s="4" t="s">
        <v>910</v>
      </c>
      <c r="I249" s="4" t="str">
        <f t="shared" si="29"/>
        <v>gmail</v>
      </c>
      <c r="J249" s="7" t="s">
        <v>691</v>
      </c>
      <c r="K249" s="4">
        <f t="shared" si="24"/>
        <v>34</v>
      </c>
      <c r="L249" s="4">
        <f t="shared" si="25"/>
        <v>8</v>
      </c>
      <c r="M249" s="6">
        <f t="shared" si="26"/>
        <v>0.105</v>
      </c>
      <c r="N249" s="6">
        <f t="shared" si="27"/>
        <v>0.245</v>
      </c>
      <c r="O249" s="2"/>
    </row>
    <row r="250" spans="1:15">
      <c r="A250" s="3">
        <v>249</v>
      </c>
      <c r="B250" s="3">
        <v>248</v>
      </c>
      <c r="C250" s="4" t="s">
        <v>245</v>
      </c>
      <c r="D250" s="4" t="s">
        <v>245</v>
      </c>
      <c r="E250" s="4" t="b">
        <f t="shared" si="28"/>
        <v>1</v>
      </c>
      <c r="F250" s="5">
        <v>40586</v>
      </c>
      <c r="G250" s="4">
        <v>8</v>
      </c>
      <c r="H250" s="4"/>
      <c r="I250" s="4"/>
      <c r="J250" s="7" t="s">
        <v>688</v>
      </c>
      <c r="K250" s="4">
        <f t="shared" si="24"/>
        <v>7</v>
      </c>
      <c r="L250" s="4">
        <f t="shared" si="25"/>
        <v>2</v>
      </c>
      <c r="M250" s="6">
        <f t="shared" si="26"/>
        <v>0.23100000000000001</v>
      </c>
      <c r="N250" s="6">
        <f t="shared" si="27"/>
        <v>1.7999999999999999E-2</v>
      </c>
      <c r="O250" s="2"/>
    </row>
    <row r="251" spans="1:15">
      <c r="A251" s="3">
        <v>250</v>
      </c>
      <c r="B251" s="3">
        <v>249</v>
      </c>
      <c r="C251" s="4" t="s">
        <v>246</v>
      </c>
      <c r="D251" s="4" t="s">
        <v>246</v>
      </c>
      <c r="E251" s="4" t="b">
        <f t="shared" si="28"/>
        <v>1</v>
      </c>
      <c r="F251" s="5">
        <v>40586</v>
      </c>
      <c r="G251" s="4">
        <v>15</v>
      </c>
      <c r="H251" s="4"/>
      <c r="I251" s="4"/>
      <c r="J251" s="7" t="s">
        <v>692</v>
      </c>
      <c r="K251" s="4">
        <f t="shared" si="24"/>
        <v>36</v>
      </c>
      <c r="L251" s="4">
        <f t="shared" si="25"/>
        <v>8</v>
      </c>
      <c r="M251" s="6">
        <f t="shared" si="26"/>
        <v>0.53800000000000003</v>
      </c>
      <c r="N251" s="6">
        <f t="shared" si="27"/>
        <v>0.254</v>
      </c>
      <c r="O251" s="2"/>
    </row>
    <row r="252" spans="1:15">
      <c r="A252" s="3">
        <v>251</v>
      </c>
      <c r="B252" s="3">
        <v>250</v>
      </c>
      <c r="C252" s="4" t="s">
        <v>247</v>
      </c>
      <c r="D252" s="4" t="s">
        <v>425</v>
      </c>
      <c r="E252" s="4" t="b">
        <f t="shared" si="28"/>
        <v>0</v>
      </c>
      <c r="F252" s="5">
        <v>40586</v>
      </c>
      <c r="G252" s="4">
        <v>7</v>
      </c>
      <c r="H252" s="4" t="s">
        <v>910</v>
      </c>
      <c r="I252" s="4" t="str">
        <f t="shared" si="29"/>
        <v>gmail</v>
      </c>
      <c r="J252" s="7" t="s">
        <v>693</v>
      </c>
      <c r="K252" s="4">
        <f t="shared" si="24"/>
        <v>152</v>
      </c>
      <c r="L252" s="4">
        <f t="shared" si="25"/>
        <v>31</v>
      </c>
      <c r="M252" s="6">
        <f t="shared" si="26"/>
        <v>0.19900000000000001</v>
      </c>
      <c r="N252" s="6">
        <f t="shared" si="27"/>
        <v>0.72</v>
      </c>
      <c r="O252" s="2"/>
    </row>
    <row r="253" spans="1:15">
      <c r="A253" s="3">
        <v>252</v>
      </c>
      <c r="B253" s="3">
        <v>251</v>
      </c>
      <c r="C253" s="4" t="s">
        <v>248</v>
      </c>
      <c r="D253" s="4" t="s">
        <v>248</v>
      </c>
      <c r="E253" s="4" t="b">
        <f t="shared" si="28"/>
        <v>1</v>
      </c>
      <c r="F253" s="5">
        <v>40586</v>
      </c>
      <c r="G253" s="4">
        <v>21</v>
      </c>
      <c r="H253" s="4"/>
      <c r="I253" s="4"/>
      <c r="J253" s="7" t="s">
        <v>694</v>
      </c>
      <c r="K253" s="4">
        <f t="shared" si="24"/>
        <v>138</v>
      </c>
      <c r="L253" s="4">
        <f t="shared" si="25"/>
        <v>27</v>
      </c>
      <c r="M253" s="6">
        <f t="shared" si="26"/>
        <v>0.84599999999999997</v>
      </c>
      <c r="N253" s="6">
        <f t="shared" si="27"/>
        <v>0.68500000000000005</v>
      </c>
      <c r="O253" s="2"/>
    </row>
    <row r="254" spans="1:15">
      <c r="A254" s="3">
        <v>253</v>
      </c>
      <c r="B254" s="3">
        <v>252</v>
      </c>
      <c r="C254" s="4" t="s">
        <v>249</v>
      </c>
      <c r="D254" s="4" t="s">
        <v>249</v>
      </c>
      <c r="E254" s="4" t="b">
        <f t="shared" si="28"/>
        <v>1</v>
      </c>
      <c r="F254" s="5">
        <v>40586</v>
      </c>
      <c r="G254" s="4">
        <v>21</v>
      </c>
      <c r="H254" s="4"/>
      <c r="I254" s="4"/>
      <c r="J254" s="7" t="s">
        <v>695</v>
      </c>
      <c r="K254" s="4">
        <f t="shared" si="24"/>
        <v>95</v>
      </c>
      <c r="L254" s="4">
        <f t="shared" si="25"/>
        <v>18</v>
      </c>
      <c r="M254" s="6">
        <f t="shared" si="26"/>
        <v>0.84599999999999997</v>
      </c>
      <c r="N254" s="6">
        <f t="shared" si="27"/>
        <v>0.55500000000000005</v>
      </c>
      <c r="O254" s="2"/>
    </row>
    <row r="255" spans="1:15">
      <c r="A255" s="3">
        <v>254</v>
      </c>
      <c r="B255" s="3">
        <v>253</v>
      </c>
      <c r="C255" s="4" t="s">
        <v>250</v>
      </c>
      <c r="D255" s="4" t="s">
        <v>250</v>
      </c>
      <c r="E255" s="4" t="b">
        <f t="shared" si="28"/>
        <v>1</v>
      </c>
      <c r="F255" s="5">
        <v>40586</v>
      </c>
      <c r="G255" s="4">
        <v>6</v>
      </c>
      <c r="H255" s="4" t="s">
        <v>910</v>
      </c>
      <c r="I255" s="4" t="str">
        <f t="shared" si="29"/>
        <v>gmail</v>
      </c>
      <c r="J255" s="7" t="s">
        <v>696</v>
      </c>
      <c r="K255" s="4">
        <f t="shared" si="24"/>
        <v>15</v>
      </c>
      <c r="L255" s="4">
        <f t="shared" si="25"/>
        <v>5</v>
      </c>
      <c r="M255" s="6">
        <f t="shared" si="26"/>
        <v>0.16700000000000001</v>
      </c>
      <c r="N255" s="6">
        <f t="shared" si="27"/>
        <v>0.10299999999999999</v>
      </c>
      <c r="O255" s="2"/>
    </row>
    <row r="256" spans="1:15">
      <c r="A256" s="3">
        <v>255</v>
      </c>
      <c r="B256" s="3">
        <v>254</v>
      </c>
      <c r="C256" s="4" t="s">
        <v>251</v>
      </c>
      <c r="D256" s="4" t="s">
        <v>251</v>
      </c>
      <c r="E256" s="4" t="b">
        <f t="shared" si="28"/>
        <v>1</v>
      </c>
      <c r="F256" s="5">
        <v>40586</v>
      </c>
      <c r="G256" s="4">
        <v>21</v>
      </c>
      <c r="H256" s="4"/>
      <c r="I256" s="4"/>
      <c r="J256" s="7" t="s">
        <v>697</v>
      </c>
      <c r="K256" s="4">
        <f t="shared" si="24"/>
        <v>66</v>
      </c>
      <c r="L256" s="4">
        <f t="shared" si="25"/>
        <v>14</v>
      </c>
      <c r="M256" s="6">
        <f t="shared" si="26"/>
        <v>0.84599999999999997</v>
      </c>
      <c r="N256" s="6">
        <f t="shared" si="27"/>
        <v>0.44900000000000001</v>
      </c>
      <c r="O256" s="2"/>
    </row>
    <row r="257" spans="1:15">
      <c r="A257" s="3">
        <v>256</v>
      </c>
      <c r="B257" s="3">
        <v>255</v>
      </c>
      <c r="C257" s="4" t="s">
        <v>252</v>
      </c>
      <c r="D257" s="4" t="s">
        <v>252</v>
      </c>
      <c r="E257" s="4" t="b">
        <f t="shared" si="28"/>
        <v>1</v>
      </c>
      <c r="F257" s="5">
        <v>40586</v>
      </c>
      <c r="G257" s="4">
        <v>17</v>
      </c>
      <c r="H257" s="4" t="s">
        <v>910</v>
      </c>
      <c r="I257" s="4" t="str">
        <f t="shared" si="29"/>
        <v>gmail</v>
      </c>
      <c r="J257" s="7" t="s">
        <v>698</v>
      </c>
      <c r="K257" s="4">
        <f t="shared" si="24"/>
        <v>218</v>
      </c>
      <c r="L257" s="4">
        <f t="shared" si="25"/>
        <v>41</v>
      </c>
      <c r="M257" s="6">
        <f t="shared" si="26"/>
        <v>0.69399999999999995</v>
      </c>
      <c r="N257" s="6">
        <f t="shared" si="27"/>
        <v>0.84099999999999997</v>
      </c>
      <c r="O257" s="2"/>
    </row>
    <row r="258" spans="1:15">
      <c r="A258" s="3">
        <v>257</v>
      </c>
      <c r="B258" s="3">
        <v>256</v>
      </c>
      <c r="C258" s="4" t="s">
        <v>253</v>
      </c>
      <c r="D258" s="4" t="s">
        <v>253</v>
      </c>
      <c r="E258" s="4" t="b">
        <f t="shared" si="28"/>
        <v>1</v>
      </c>
      <c r="F258" s="5">
        <v>40586</v>
      </c>
      <c r="G258" s="4">
        <v>9</v>
      </c>
      <c r="H258" s="4"/>
      <c r="I258" s="4"/>
      <c r="J258" s="7" t="s">
        <v>699</v>
      </c>
      <c r="K258" s="4">
        <f t="shared" si="24"/>
        <v>32</v>
      </c>
      <c r="L258" s="4">
        <f t="shared" si="25"/>
        <v>8</v>
      </c>
      <c r="M258" s="6">
        <f t="shared" si="26"/>
        <v>0.27700000000000002</v>
      </c>
      <c r="N258" s="6">
        <f t="shared" si="27"/>
        <v>0.23100000000000001</v>
      </c>
      <c r="O258" s="2"/>
    </row>
    <row r="259" spans="1:15">
      <c r="A259" s="3">
        <v>258</v>
      </c>
      <c r="B259" s="3">
        <v>257</v>
      </c>
      <c r="C259" s="4" t="s">
        <v>254</v>
      </c>
      <c r="D259" s="4" t="s">
        <v>254</v>
      </c>
      <c r="E259" s="4" t="b">
        <f t="shared" si="28"/>
        <v>1</v>
      </c>
      <c r="F259" s="5">
        <v>40586</v>
      </c>
      <c r="G259" s="4">
        <v>8</v>
      </c>
      <c r="H259" s="4" t="s">
        <v>910</v>
      </c>
      <c r="I259" s="4" t="str">
        <f t="shared" ref="I259:I322" si="30">LEFT(H259,FIND(".",H259)-1)</f>
        <v>gmail</v>
      </c>
      <c r="J259" s="7" t="s">
        <v>700</v>
      </c>
      <c r="K259" s="4">
        <f t="shared" ref="K259:K322" si="31">LEN(J259)</f>
        <v>38</v>
      </c>
      <c r="L259" s="4">
        <f t="shared" ref="L259:L322" si="32">K259-LEN(SUBSTITUTE(J259," ",""))+1</f>
        <v>10</v>
      </c>
      <c r="M259" s="6">
        <f t="shared" ref="M259:M322" si="33">PERCENTRANK($G$2:$G$438,G259)</f>
        <v>0.23100000000000001</v>
      </c>
      <c r="N259" s="6">
        <f t="shared" ref="N259:N322" si="34">PERCENTRANK($K$2:$K$438,K259)</f>
        <v>0.27</v>
      </c>
      <c r="O259" s="2"/>
    </row>
    <row r="260" spans="1:15">
      <c r="A260" s="3">
        <v>259</v>
      </c>
      <c r="B260" s="3">
        <v>258</v>
      </c>
      <c r="C260" s="4" t="s">
        <v>255</v>
      </c>
      <c r="D260" s="4" t="s">
        <v>255</v>
      </c>
      <c r="E260" s="4" t="b">
        <f t="shared" ref="E260:E323" si="35">C260=D260</f>
        <v>1</v>
      </c>
      <c r="F260" s="5">
        <v>40586</v>
      </c>
      <c r="G260" s="4">
        <v>13</v>
      </c>
      <c r="H260" s="4"/>
      <c r="I260" s="4"/>
      <c r="J260" s="7" t="s">
        <v>701</v>
      </c>
      <c r="K260" s="4">
        <f t="shared" si="31"/>
        <v>84</v>
      </c>
      <c r="L260" s="4">
        <f t="shared" si="32"/>
        <v>13</v>
      </c>
      <c r="M260" s="6">
        <f t="shared" si="33"/>
        <v>0.42799999999999999</v>
      </c>
      <c r="N260" s="6">
        <f t="shared" si="34"/>
        <v>0.53600000000000003</v>
      </c>
      <c r="O260" s="2"/>
    </row>
    <row r="261" spans="1:15">
      <c r="A261" s="3">
        <v>260</v>
      </c>
      <c r="B261" s="3">
        <v>259</v>
      </c>
      <c r="C261" s="4" t="s">
        <v>256</v>
      </c>
      <c r="D261" s="4" t="s">
        <v>256</v>
      </c>
      <c r="E261" s="4" t="b">
        <f t="shared" si="35"/>
        <v>1</v>
      </c>
      <c r="F261" s="5">
        <v>40586</v>
      </c>
      <c r="G261" s="4">
        <v>7</v>
      </c>
      <c r="H261" s="4" t="s">
        <v>910</v>
      </c>
      <c r="I261" s="4" t="str">
        <f t="shared" si="30"/>
        <v>gmail</v>
      </c>
      <c r="J261" s="7" t="s">
        <v>702</v>
      </c>
      <c r="K261" s="4">
        <f t="shared" si="31"/>
        <v>132</v>
      </c>
      <c r="L261" s="4">
        <f t="shared" si="32"/>
        <v>26</v>
      </c>
      <c r="M261" s="6">
        <f t="shared" si="33"/>
        <v>0.19900000000000001</v>
      </c>
      <c r="N261" s="6">
        <f t="shared" si="34"/>
        <v>0.66700000000000004</v>
      </c>
      <c r="O261" s="2"/>
    </row>
    <row r="262" spans="1:15">
      <c r="A262" s="3">
        <v>261</v>
      </c>
      <c r="B262" s="3">
        <v>260</v>
      </c>
      <c r="C262" s="4" t="s">
        <v>257</v>
      </c>
      <c r="D262" s="4" t="s">
        <v>257</v>
      </c>
      <c r="E262" s="4" t="b">
        <f t="shared" si="35"/>
        <v>1</v>
      </c>
      <c r="F262" s="5">
        <v>40586</v>
      </c>
      <c r="G262" s="4">
        <v>10</v>
      </c>
      <c r="H262" s="4" t="s">
        <v>920</v>
      </c>
      <c r="I262" s="4" t="str">
        <f t="shared" si="30"/>
        <v>yahoo</v>
      </c>
      <c r="J262" s="7" t="s">
        <v>703</v>
      </c>
      <c r="K262" s="4">
        <f t="shared" si="31"/>
        <v>27</v>
      </c>
      <c r="L262" s="4">
        <f t="shared" si="32"/>
        <v>6</v>
      </c>
      <c r="M262" s="6">
        <f t="shared" si="33"/>
        <v>0.30499999999999999</v>
      </c>
      <c r="N262" s="6">
        <f t="shared" si="34"/>
        <v>0.20399999999999999</v>
      </c>
      <c r="O262" s="2"/>
    </row>
    <row r="263" spans="1:15">
      <c r="A263" s="3">
        <v>262</v>
      </c>
      <c r="B263" s="3">
        <v>261</v>
      </c>
      <c r="C263" s="4" t="s">
        <v>258</v>
      </c>
      <c r="D263" s="4" t="s">
        <v>258</v>
      </c>
      <c r="E263" s="4" t="b">
        <f t="shared" si="35"/>
        <v>1</v>
      </c>
      <c r="F263" s="5">
        <v>40586</v>
      </c>
      <c r="G263" s="4">
        <v>5</v>
      </c>
      <c r="H263" s="4" t="s">
        <v>918</v>
      </c>
      <c r="I263" s="4" t="str">
        <f t="shared" si="30"/>
        <v>yahoo</v>
      </c>
      <c r="J263" s="7" t="s">
        <v>704</v>
      </c>
      <c r="K263" s="4">
        <f t="shared" si="31"/>
        <v>32</v>
      </c>
      <c r="L263" s="4">
        <f t="shared" si="32"/>
        <v>7</v>
      </c>
      <c r="M263" s="6">
        <f t="shared" si="33"/>
        <v>0.105</v>
      </c>
      <c r="N263" s="6">
        <f t="shared" si="34"/>
        <v>0.23100000000000001</v>
      </c>
      <c r="O263" s="2"/>
    </row>
    <row r="264" spans="1:15">
      <c r="A264" s="3">
        <v>263</v>
      </c>
      <c r="B264" s="3">
        <v>262</v>
      </c>
      <c r="C264" s="4" t="s">
        <v>259</v>
      </c>
      <c r="D264" s="4" t="s">
        <v>259</v>
      </c>
      <c r="E264" s="4" t="b">
        <f t="shared" si="35"/>
        <v>1</v>
      </c>
      <c r="F264" s="5">
        <v>40586</v>
      </c>
      <c r="G264" s="4">
        <v>13</v>
      </c>
      <c r="H264" s="4" t="s">
        <v>910</v>
      </c>
      <c r="I264" s="4" t="str">
        <f t="shared" si="30"/>
        <v>gmail</v>
      </c>
      <c r="J264" s="7" t="s">
        <v>705</v>
      </c>
      <c r="K264" s="4">
        <f t="shared" si="31"/>
        <v>114</v>
      </c>
      <c r="L264" s="4">
        <f t="shared" si="32"/>
        <v>24</v>
      </c>
      <c r="M264" s="6">
        <f t="shared" si="33"/>
        <v>0.42799999999999999</v>
      </c>
      <c r="N264" s="6">
        <f t="shared" si="34"/>
        <v>0.621</v>
      </c>
      <c r="O264" s="2"/>
    </row>
    <row r="265" spans="1:15">
      <c r="A265" s="3">
        <v>264</v>
      </c>
      <c r="B265" s="3">
        <v>263</v>
      </c>
      <c r="C265" s="4" t="s">
        <v>260</v>
      </c>
      <c r="D265" s="4" t="s">
        <v>260</v>
      </c>
      <c r="E265" s="4" t="b">
        <f t="shared" si="35"/>
        <v>1</v>
      </c>
      <c r="F265" s="5">
        <v>40586</v>
      </c>
      <c r="G265" s="4">
        <v>18</v>
      </c>
      <c r="H265" s="4"/>
      <c r="I265" s="4"/>
      <c r="J265" s="7" t="s">
        <v>706</v>
      </c>
      <c r="K265" s="4">
        <f t="shared" si="31"/>
        <v>100</v>
      </c>
      <c r="L265" s="4">
        <f t="shared" si="32"/>
        <v>18</v>
      </c>
      <c r="M265" s="6">
        <f t="shared" si="33"/>
        <v>0.745</v>
      </c>
      <c r="N265" s="6">
        <f t="shared" si="34"/>
        <v>0.57099999999999995</v>
      </c>
      <c r="O265" s="2"/>
    </row>
    <row r="266" spans="1:15">
      <c r="A266" s="3">
        <v>265</v>
      </c>
      <c r="B266" s="3">
        <v>264</v>
      </c>
      <c r="C266" s="4" t="s">
        <v>261</v>
      </c>
      <c r="D266" s="4" t="s">
        <v>261</v>
      </c>
      <c r="E266" s="4" t="b">
        <f t="shared" si="35"/>
        <v>1</v>
      </c>
      <c r="F266" s="5">
        <v>40586</v>
      </c>
      <c r="G266" s="4">
        <v>17</v>
      </c>
      <c r="H266" s="4" t="s">
        <v>910</v>
      </c>
      <c r="I266" s="4" t="str">
        <f t="shared" si="30"/>
        <v>gmail</v>
      </c>
      <c r="J266" s="7" t="s">
        <v>707</v>
      </c>
      <c r="K266" s="4">
        <f t="shared" si="31"/>
        <v>71</v>
      </c>
      <c r="L266" s="4">
        <f t="shared" si="32"/>
        <v>14</v>
      </c>
      <c r="M266" s="6">
        <f t="shared" si="33"/>
        <v>0.69399999999999995</v>
      </c>
      <c r="N266" s="6">
        <f t="shared" si="34"/>
        <v>0.46700000000000003</v>
      </c>
      <c r="O266" s="2"/>
    </row>
    <row r="267" spans="1:15">
      <c r="A267" s="3">
        <v>266</v>
      </c>
      <c r="B267" s="3">
        <v>265</v>
      </c>
      <c r="C267" s="4" t="s">
        <v>262</v>
      </c>
      <c r="D267" s="4" t="s">
        <v>262</v>
      </c>
      <c r="E267" s="4" t="b">
        <f t="shared" si="35"/>
        <v>1</v>
      </c>
      <c r="F267" s="5">
        <v>40586</v>
      </c>
      <c r="G267" s="4">
        <v>11</v>
      </c>
      <c r="H267" s="4" t="s">
        <v>911</v>
      </c>
      <c r="I267" s="4" t="str">
        <f t="shared" si="30"/>
        <v>hotmail</v>
      </c>
      <c r="J267" s="7" t="s">
        <v>708</v>
      </c>
      <c r="K267" s="4">
        <f t="shared" si="31"/>
        <v>15</v>
      </c>
      <c r="L267" s="4">
        <f t="shared" si="32"/>
        <v>3</v>
      </c>
      <c r="M267" s="6">
        <f t="shared" si="33"/>
        <v>0.34599999999999997</v>
      </c>
      <c r="N267" s="6">
        <f t="shared" si="34"/>
        <v>0.10299999999999999</v>
      </c>
      <c r="O267" s="2"/>
    </row>
    <row r="268" spans="1:15">
      <c r="A268" s="3">
        <v>267</v>
      </c>
      <c r="B268" s="3">
        <v>266</v>
      </c>
      <c r="C268" s="4" t="s">
        <v>263</v>
      </c>
      <c r="D268" s="4" t="s">
        <v>263</v>
      </c>
      <c r="E268" s="4" t="b">
        <f t="shared" si="35"/>
        <v>1</v>
      </c>
      <c r="F268" s="5">
        <v>40586</v>
      </c>
      <c r="G268" s="4">
        <v>6</v>
      </c>
      <c r="H268" s="4" t="s">
        <v>910</v>
      </c>
      <c r="I268" s="4" t="str">
        <f t="shared" si="30"/>
        <v>gmail</v>
      </c>
      <c r="J268" s="7" t="s">
        <v>709</v>
      </c>
      <c r="K268" s="4">
        <f t="shared" si="31"/>
        <v>100</v>
      </c>
      <c r="L268" s="4">
        <f t="shared" si="32"/>
        <v>15</v>
      </c>
      <c r="M268" s="6">
        <f t="shared" si="33"/>
        <v>0.16700000000000001</v>
      </c>
      <c r="N268" s="6">
        <f t="shared" si="34"/>
        <v>0.57099999999999995</v>
      </c>
      <c r="O268" s="2"/>
    </row>
    <row r="269" spans="1:15">
      <c r="A269" s="3">
        <v>268</v>
      </c>
      <c r="B269" s="3">
        <v>267</v>
      </c>
      <c r="C269" s="4" t="s">
        <v>264</v>
      </c>
      <c r="D269" s="4" t="s">
        <v>264</v>
      </c>
      <c r="E269" s="4" t="b">
        <f t="shared" si="35"/>
        <v>1</v>
      </c>
      <c r="F269" s="5">
        <v>40586</v>
      </c>
      <c r="G269" s="4">
        <v>23</v>
      </c>
      <c r="H269" s="4"/>
      <c r="I269" s="4"/>
      <c r="J269" s="7" t="s">
        <v>710</v>
      </c>
      <c r="K269" s="4">
        <f t="shared" si="31"/>
        <v>207</v>
      </c>
      <c r="L269" s="4">
        <f t="shared" si="32"/>
        <v>41</v>
      </c>
      <c r="M269" s="6">
        <f t="shared" si="33"/>
        <v>0.91200000000000003</v>
      </c>
      <c r="N269" s="6">
        <f t="shared" si="34"/>
        <v>0.82499999999999996</v>
      </c>
      <c r="O269" s="2"/>
    </row>
    <row r="270" spans="1:15">
      <c r="A270" s="3">
        <v>269</v>
      </c>
      <c r="B270" s="3">
        <v>268</v>
      </c>
      <c r="C270" s="4" t="s">
        <v>265</v>
      </c>
      <c r="D270" s="4" t="s">
        <v>265</v>
      </c>
      <c r="E270" s="4" t="b">
        <f t="shared" si="35"/>
        <v>1</v>
      </c>
      <c r="F270" s="5">
        <v>40586</v>
      </c>
      <c r="G270" s="4">
        <v>18</v>
      </c>
      <c r="H270" s="4"/>
      <c r="I270" s="4"/>
      <c r="J270" s="7" t="s">
        <v>711</v>
      </c>
      <c r="K270" s="4">
        <f t="shared" si="31"/>
        <v>136</v>
      </c>
      <c r="L270" s="4">
        <f t="shared" si="32"/>
        <v>22</v>
      </c>
      <c r="M270" s="6">
        <f t="shared" si="33"/>
        <v>0.745</v>
      </c>
      <c r="N270" s="6">
        <f t="shared" si="34"/>
        <v>0.68100000000000005</v>
      </c>
      <c r="O270" s="2"/>
    </row>
    <row r="271" spans="1:15">
      <c r="A271" s="3">
        <v>270</v>
      </c>
      <c r="B271" s="3">
        <v>269</v>
      </c>
      <c r="C271" s="4" t="s">
        <v>266</v>
      </c>
      <c r="D271" s="4" t="s">
        <v>266</v>
      </c>
      <c r="E271" s="4" t="b">
        <f t="shared" si="35"/>
        <v>1</v>
      </c>
      <c r="F271" s="5">
        <v>40586</v>
      </c>
      <c r="G271" s="4">
        <v>2</v>
      </c>
      <c r="H271" s="4" t="s">
        <v>910</v>
      </c>
      <c r="I271" s="4" t="str">
        <f t="shared" si="30"/>
        <v>gmail</v>
      </c>
      <c r="J271" s="7" t="s">
        <v>712</v>
      </c>
      <c r="K271" s="4">
        <f t="shared" si="31"/>
        <v>64</v>
      </c>
      <c r="L271" s="4">
        <f t="shared" si="32"/>
        <v>11</v>
      </c>
      <c r="M271" s="6">
        <f t="shared" si="33"/>
        <v>0.02</v>
      </c>
      <c r="N271" s="6">
        <f t="shared" si="34"/>
        <v>0.442</v>
      </c>
      <c r="O271" s="2"/>
    </row>
    <row r="272" spans="1:15">
      <c r="A272" s="3">
        <v>271</v>
      </c>
      <c r="B272" s="3">
        <v>270</v>
      </c>
      <c r="C272" s="4" t="s">
        <v>267</v>
      </c>
      <c r="D272" s="4" t="s">
        <v>267</v>
      </c>
      <c r="E272" s="4" t="b">
        <f t="shared" si="35"/>
        <v>1</v>
      </c>
      <c r="F272" s="5">
        <v>40586</v>
      </c>
      <c r="G272" s="4">
        <v>4</v>
      </c>
      <c r="H272" s="4"/>
      <c r="I272" s="4"/>
      <c r="J272" s="7" t="s">
        <v>713</v>
      </c>
      <c r="K272" s="4">
        <f t="shared" si="31"/>
        <v>65</v>
      </c>
      <c r="L272" s="4">
        <f t="shared" si="32"/>
        <v>10</v>
      </c>
      <c r="M272" s="6">
        <f t="shared" si="33"/>
        <v>6.6000000000000003E-2</v>
      </c>
      <c r="N272" s="6">
        <f t="shared" si="34"/>
        <v>0.44400000000000001</v>
      </c>
      <c r="O272" s="2"/>
    </row>
    <row r="273" spans="1:15">
      <c r="A273" s="3">
        <v>272</v>
      </c>
      <c r="B273" s="3">
        <v>271</v>
      </c>
      <c r="C273" s="4" t="s">
        <v>268</v>
      </c>
      <c r="D273" s="4" t="s">
        <v>268</v>
      </c>
      <c r="E273" s="4" t="b">
        <f t="shared" si="35"/>
        <v>1</v>
      </c>
      <c r="F273" s="5">
        <v>40586</v>
      </c>
      <c r="G273" s="4">
        <v>22</v>
      </c>
      <c r="H273" s="4" t="s">
        <v>910</v>
      </c>
      <c r="I273" s="4" t="str">
        <f t="shared" si="30"/>
        <v>gmail</v>
      </c>
      <c r="J273" s="7" t="s">
        <v>714</v>
      </c>
      <c r="K273" s="4">
        <f t="shared" si="31"/>
        <v>474</v>
      </c>
      <c r="L273" s="4">
        <f t="shared" si="32"/>
        <v>93</v>
      </c>
      <c r="M273" s="6">
        <f t="shared" si="33"/>
        <v>0.88900000000000001</v>
      </c>
      <c r="N273" s="6">
        <f t="shared" si="34"/>
        <v>0.97399999999999998</v>
      </c>
      <c r="O273" s="2"/>
    </row>
    <row r="274" spans="1:15">
      <c r="A274" s="3">
        <v>273</v>
      </c>
      <c r="B274" s="3">
        <v>272</v>
      </c>
      <c r="C274" s="4" t="s">
        <v>269</v>
      </c>
      <c r="D274" s="4" t="s">
        <v>269</v>
      </c>
      <c r="E274" s="4" t="b">
        <f t="shared" si="35"/>
        <v>1</v>
      </c>
      <c r="F274" s="5">
        <v>40586</v>
      </c>
      <c r="G274" s="4">
        <v>5</v>
      </c>
      <c r="H274" s="4" t="s">
        <v>919</v>
      </c>
      <c r="I274" s="4" t="str">
        <f t="shared" si="30"/>
        <v>yahoo</v>
      </c>
      <c r="J274" s="7" t="s">
        <v>715</v>
      </c>
      <c r="K274" s="4">
        <f t="shared" si="31"/>
        <v>61</v>
      </c>
      <c r="L274" s="4">
        <f t="shared" si="32"/>
        <v>12</v>
      </c>
      <c r="M274" s="6">
        <f t="shared" si="33"/>
        <v>0.105</v>
      </c>
      <c r="N274" s="6">
        <f t="shared" si="34"/>
        <v>0.41699999999999998</v>
      </c>
      <c r="O274" s="2"/>
    </row>
    <row r="275" spans="1:15">
      <c r="A275" s="3">
        <v>274</v>
      </c>
      <c r="B275" s="3">
        <v>273</v>
      </c>
      <c r="C275" s="4" t="s">
        <v>270</v>
      </c>
      <c r="D275" s="4" t="s">
        <v>270</v>
      </c>
      <c r="E275" s="4" t="b">
        <f t="shared" si="35"/>
        <v>1</v>
      </c>
      <c r="F275" s="5">
        <v>40586</v>
      </c>
      <c r="G275" s="4">
        <v>14</v>
      </c>
      <c r="H275" s="4" t="s">
        <v>913</v>
      </c>
      <c r="I275" s="4" t="str">
        <f t="shared" si="30"/>
        <v>yahoo</v>
      </c>
      <c r="J275" s="7" t="s">
        <v>716</v>
      </c>
      <c r="K275" s="4">
        <f t="shared" si="31"/>
        <v>175</v>
      </c>
      <c r="L275" s="4">
        <f t="shared" si="32"/>
        <v>41</v>
      </c>
      <c r="M275" s="6">
        <f t="shared" si="33"/>
        <v>0.495</v>
      </c>
      <c r="N275" s="6">
        <f t="shared" si="34"/>
        <v>0.76600000000000001</v>
      </c>
      <c r="O275" s="2"/>
    </row>
    <row r="276" spans="1:15">
      <c r="A276" s="3">
        <v>275</v>
      </c>
      <c r="B276" s="3">
        <v>274</v>
      </c>
      <c r="C276" s="4" t="s">
        <v>271</v>
      </c>
      <c r="D276" s="4" t="s">
        <v>271</v>
      </c>
      <c r="E276" s="4" t="b">
        <f t="shared" si="35"/>
        <v>1</v>
      </c>
      <c r="F276" s="5">
        <v>40586</v>
      </c>
      <c r="G276" s="4">
        <v>6</v>
      </c>
      <c r="H276" s="4" t="s">
        <v>911</v>
      </c>
      <c r="I276" s="4" t="str">
        <f t="shared" si="30"/>
        <v>hotmail</v>
      </c>
      <c r="J276" s="7" t="s">
        <v>717</v>
      </c>
      <c r="K276" s="4">
        <f t="shared" si="31"/>
        <v>45</v>
      </c>
      <c r="L276" s="4">
        <f t="shared" si="32"/>
        <v>8</v>
      </c>
      <c r="M276" s="6">
        <f t="shared" si="33"/>
        <v>0.16700000000000001</v>
      </c>
      <c r="N276" s="6">
        <f t="shared" si="34"/>
        <v>0.32500000000000001</v>
      </c>
      <c r="O276" s="2"/>
    </row>
    <row r="277" spans="1:15">
      <c r="A277" s="3">
        <v>276</v>
      </c>
      <c r="B277" s="3">
        <v>275</v>
      </c>
      <c r="C277" s="4" t="s">
        <v>272</v>
      </c>
      <c r="D277" s="4" t="s">
        <v>272</v>
      </c>
      <c r="E277" s="4" t="b">
        <f t="shared" si="35"/>
        <v>1</v>
      </c>
      <c r="F277" s="5">
        <v>40586</v>
      </c>
      <c r="G277" s="4">
        <v>16</v>
      </c>
      <c r="H277" s="4" t="s">
        <v>921</v>
      </c>
      <c r="I277" s="4" t="str">
        <f t="shared" si="30"/>
        <v>yahoo</v>
      </c>
      <c r="J277" s="7" t="s">
        <v>718</v>
      </c>
      <c r="K277" s="4">
        <f t="shared" si="31"/>
        <v>184</v>
      </c>
      <c r="L277" s="4">
        <f t="shared" si="32"/>
        <v>34</v>
      </c>
      <c r="M277" s="6">
        <f t="shared" si="33"/>
        <v>0.60699999999999998</v>
      </c>
      <c r="N277" s="6">
        <f t="shared" si="34"/>
        <v>0.78600000000000003</v>
      </c>
      <c r="O277" s="2"/>
    </row>
    <row r="278" spans="1:15">
      <c r="A278" s="3">
        <v>277</v>
      </c>
      <c r="B278" s="3">
        <v>276</v>
      </c>
      <c r="C278" s="4" t="s">
        <v>273</v>
      </c>
      <c r="D278" s="4" t="s">
        <v>273</v>
      </c>
      <c r="E278" s="4" t="b">
        <f t="shared" si="35"/>
        <v>1</v>
      </c>
      <c r="F278" s="5">
        <v>40586</v>
      </c>
      <c r="G278" s="4">
        <v>2</v>
      </c>
      <c r="H278" s="4" t="s">
        <v>910</v>
      </c>
      <c r="I278" s="4" t="str">
        <f t="shared" si="30"/>
        <v>gmail</v>
      </c>
      <c r="J278" s="7" t="s">
        <v>719</v>
      </c>
      <c r="K278" s="4">
        <f t="shared" si="31"/>
        <v>39</v>
      </c>
      <c r="L278" s="4">
        <f t="shared" si="32"/>
        <v>9</v>
      </c>
      <c r="M278" s="6">
        <f t="shared" si="33"/>
        <v>0.02</v>
      </c>
      <c r="N278" s="6">
        <f t="shared" si="34"/>
        <v>0.27900000000000003</v>
      </c>
      <c r="O278" s="2"/>
    </row>
    <row r="279" spans="1:15">
      <c r="A279" s="3">
        <v>278</v>
      </c>
      <c r="B279" s="3">
        <v>277</v>
      </c>
      <c r="C279" s="4" t="s">
        <v>139</v>
      </c>
      <c r="D279" s="4" t="s">
        <v>139</v>
      </c>
      <c r="E279" s="4" t="b">
        <f t="shared" si="35"/>
        <v>1</v>
      </c>
      <c r="F279" s="5">
        <v>40586</v>
      </c>
      <c r="G279" s="4">
        <v>16</v>
      </c>
      <c r="H279" s="4" t="s">
        <v>910</v>
      </c>
      <c r="I279" s="4" t="str">
        <f t="shared" si="30"/>
        <v>gmail</v>
      </c>
      <c r="J279" s="7" t="s">
        <v>720</v>
      </c>
      <c r="K279" s="4">
        <f t="shared" si="31"/>
        <v>47</v>
      </c>
      <c r="L279" s="4">
        <f t="shared" si="32"/>
        <v>8</v>
      </c>
      <c r="M279" s="6">
        <f t="shared" si="33"/>
        <v>0.60699999999999998</v>
      </c>
      <c r="N279" s="6">
        <f t="shared" si="34"/>
        <v>0.33900000000000002</v>
      </c>
      <c r="O279" s="2"/>
    </row>
    <row r="280" spans="1:15">
      <c r="A280" s="3">
        <v>279</v>
      </c>
      <c r="B280" s="3">
        <v>278</v>
      </c>
      <c r="C280" s="4" t="s">
        <v>274</v>
      </c>
      <c r="D280" s="4" t="s">
        <v>426</v>
      </c>
      <c r="E280" s="4" t="b">
        <f t="shared" si="35"/>
        <v>0</v>
      </c>
      <c r="F280" s="5">
        <v>40586</v>
      </c>
      <c r="G280" s="4">
        <v>5</v>
      </c>
      <c r="H280" s="4"/>
      <c r="I280" s="4"/>
      <c r="J280" s="7" t="s">
        <v>721</v>
      </c>
      <c r="K280" s="4">
        <f t="shared" si="31"/>
        <v>5</v>
      </c>
      <c r="L280" s="4">
        <f t="shared" si="32"/>
        <v>2</v>
      </c>
      <c r="M280" s="6">
        <f t="shared" si="33"/>
        <v>0.105</v>
      </c>
      <c r="N280" s="6">
        <f t="shared" si="34"/>
        <v>1.0999999999999999E-2</v>
      </c>
      <c r="O280" s="2"/>
    </row>
    <row r="281" spans="1:15">
      <c r="A281" s="3">
        <v>280</v>
      </c>
      <c r="B281" s="3">
        <v>279</v>
      </c>
      <c r="C281" s="4" t="s">
        <v>275</v>
      </c>
      <c r="D281" s="4" t="s">
        <v>275</v>
      </c>
      <c r="E281" s="4" t="b">
        <f t="shared" si="35"/>
        <v>1</v>
      </c>
      <c r="F281" s="5">
        <v>40586</v>
      </c>
      <c r="G281" s="4">
        <v>18</v>
      </c>
      <c r="H281" s="4" t="s">
        <v>911</v>
      </c>
      <c r="I281" s="4" t="str">
        <f t="shared" si="30"/>
        <v>hotmail</v>
      </c>
      <c r="J281" s="7" t="s">
        <v>722</v>
      </c>
      <c r="K281" s="4">
        <f t="shared" si="31"/>
        <v>43</v>
      </c>
      <c r="L281" s="4">
        <f t="shared" si="32"/>
        <v>9</v>
      </c>
      <c r="M281" s="6">
        <f t="shared" si="33"/>
        <v>0.745</v>
      </c>
      <c r="N281" s="6">
        <f t="shared" si="34"/>
        <v>0.30199999999999999</v>
      </c>
      <c r="O281" s="2"/>
    </row>
    <row r="282" spans="1:15">
      <c r="A282" s="3">
        <v>281</v>
      </c>
      <c r="B282" s="3">
        <v>280</v>
      </c>
      <c r="C282" s="4" t="s">
        <v>276</v>
      </c>
      <c r="D282" s="4" t="s">
        <v>276</v>
      </c>
      <c r="E282" s="4" t="b">
        <f t="shared" si="35"/>
        <v>1</v>
      </c>
      <c r="F282" s="5">
        <v>40586</v>
      </c>
      <c r="G282" s="4">
        <v>5</v>
      </c>
      <c r="H282" s="4" t="s">
        <v>910</v>
      </c>
      <c r="I282" s="4" t="str">
        <f t="shared" si="30"/>
        <v>gmail</v>
      </c>
      <c r="J282" s="7" t="s">
        <v>723</v>
      </c>
      <c r="K282" s="4">
        <f t="shared" si="31"/>
        <v>14</v>
      </c>
      <c r="L282" s="4">
        <f t="shared" si="32"/>
        <v>2</v>
      </c>
      <c r="M282" s="6">
        <f t="shared" si="33"/>
        <v>0.105</v>
      </c>
      <c r="N282" s="6">
        <f t="shared" si="34"/>
        <v>9.4E-2</v>
      </c>
      <c r="O282" s="2"/>
    </row>
    <row r="283" spans="1:15">
      <c r="A283" s="3">
        <v>282</v>
      </c>
      <c r="B283" s="3">
        <v>281</v>
      </c>
      <c r="C283" s="4" t="s">
        <v>277</v>
      </c>
      <c r="D283" s="4" t="s">
        <v>277</v>
      </c>
      <c r="E283" s="4" t="b">
        <f t="shared" si="35"/>
        <v>1</v>
      </c>
      <c r="F283" s="5">
        <v>40586</v>
      </c>
      <c r="G283" s="4">
        <v>6</v>
      </c>
      <c r="H283" s="4" t="s">
        <v>913</v>
      </c>
      <c r="I283" s="4" t="str">
        <f t="shared" si="30"/>
        <v>yahoo</v>
      </c>
      <c r="J283" s="7" t="s">
        <v>724</v>
      </c>
      <c r="K283" s="4">
        <f t="shared" si="31"/>
        <v>43</v>
      </c>
      <c r="L283" s="4">
        <f t="shared" si="32"/>
        <v>10</v>
      </c>
      <c r="M283" s="6">
        <f t="shared" si="33"/>
        <v>0.16700000000000001</v>
      </c>
      <c r="N283" s="6">
        <f t="shared" si="34"/>
        <v>0.30199999999999999</v>
      </c>
      <c r="O283" s="2"/>
    </row>
    <row r="284" spans="1:15">
      <c r="A284" s="3">
        <v>283</v>
      </c>
      <c r="B284" s="3">
        <v>282</v>
      </c>
      <c r="C284" s="4" t="s">
        <v>278</v>
      </c>
      <c r="D284" s="4" t="s">
        <v>278</v>
      </c>
      <c r="E284" s="4" t="b">
        <f t="shared" si="35"/>
        <v>1</v>
      </c>
      <c r="F284" s="5">
        <v>40586</v>
      </c>
      <c r="G284" s="4">
        <v>11</v>
      </c>
      <c r="H284" s="4"/>
      <c r="I284" s="4"/>
      <c r="J284" s="7" t="s">
        <v>725</v>
      </c>
      <c r="K284" s="4">
        <f t="shared" si="31"/>
        <v>8</v>
      </c>
      <c r="L284" s="4">
        <f t="shared" si="32"/>
        <v>2</v>
      </c>
      <c r="M284" s="6">
        <f t="shared" si="33"/>
        <v>0.34599999999999997</v>
      </c>
      <c r="N284" s="6">
        <f t="shared" si="34"/>
        <v>3.5999999999999997E-2</v>
      </c>
      <c r="O284" s="2"/>
    </row>
    <row r="285" spans="1:15">
      <c r="A285" s="3">
        <v>284</v>
      </c>
      <c r="B285" s="3">
        <v>283</v>
      </c>
      <c r="C285" s="4" t="s">
        <v>232</v>
      </c>
      <c r="D285" s="4" t="s">
        <v>232</v>
      </c>
      <c r="E285" s="4" t="b">
        <f t="shared" si="35"/>
        <v>1</v>
      </c>
      <c r="F285" s="5">
        <v>40586</v>
      </c>
      <c r="G285" s="4">
        <v>25</v>
      </c>
      <c r="H285" s="4" t="s">
        <v>910</v>
      </c>
      <c r="I285" s="4" t="str">
        <f t="shared" si="30"/>
        <v>gmail</v>
      </c>
      <c r="J285" s="7" t="s">
        <v>726</v>
      </c>
      <c r="K285" s="4">
        <f t="shared" si="31"/>
        <v>241</v>
      </c>
      <c r="L285" s="4">
        <f t="shared" si="32"/>
        <v>46</v>
      </c>
      <c r="M285" s="6">
        <f t="shared" si="33"/>
        <v>0.97899999999999998</v>
      </c>
      <c r="N285" s="6">
        <f t="shared" si="34"/>
        <v>0.86</v>
      </c>
      <c r="O285" s="2"/>
    </row>
    <row r="286" spans="1:15">
      <c r="A286" s="3">
        <v>285</v>
      </c>
      <c r="B286" s="3">
        <v>284</v>
      </c>
      <c r="C286" s="4" t="s">
        <v>279</v>
      </c>
      <c r="D286" s="4" t="s">
        <v>279</v>
      </c>
      <c r="E286" s="4" t="b">
        <f t="shared" si="35"/>
        <v>1</v>
      </c>
      <c r="F286" s="5">
        <v>40586</v>
      </c>
      <c r="G286" s="4">
        <v>16</v>
      </c>
      <c r="H286" s="4"/>
      <c r="I286" s="4"/>
      <c r="J286" s="7" t="s">
        <v>727</v>
      </c>
      <c r="K286" s="4">
        <f t="shared" si="31"/>
        <v>135</v>
      </c>
      <c r="L286" s="4">
        <f t="shared" si="32"/>
        <v>25</v>
      </c>
      <c r="M286" s="6">
        <f t="shared" si="33"/>
        <v>0.60699999999999998</v>
      </c>
      <c r="N286" s="6">
        <f t="shared" si="34"/>
        <v>0.67600000000000005</v>
      </c>
      <c r="O286" s="2"/>
    </row>
    <row r="287" spans="1:15">
      <c r="A287" s="3">
        <v>286</v>
      </c>
      <c r="B287" s="3">
        <v>285</v>
      </c>
      <c r="C287" s="4" t="s">
        <v>280</v>
      </c>
      <c r="D287" s="4" t="s">
        <v>280</v>
      </c>
      <c r="E287" s="4" t="b">
        <f t="shared" si="35"/>
        <v>1</v>
      </c>
      <c r="F287" s="5">
        <v>40586</v>
      </c>
      <c r="G287" s="4">
        <v>4</v>
      </c>
      <c r="H287" s="4" t="s">
        <v>910</v>
      </c>
      <c r="I287" s="4" t="str">
        <f t="shared" si="30"/>
        <v>gmail</v>
      </c>
      <c r="J287" s="7" t="s">
        <v>728</v>
      </c>
      <c r="K287" s="4">
        <f t="shared" si="31"/>
        <v>23</v>
      </c>
      <c r="L287" s="4">
        <f t="shared" si="32"/>
        <v>6</v>
      </c>
      <c r="M287" s="6">
        <f t="shared" si="33"/>
        <v>6.6000000000000003E-2</v>
      </c>
      <c r="N287" s="6">
        <f t="shared" si="34"/>
        <v>0.17399999999999999</v>
      </c>
      <c r="O287" s="2"/>
    </row>
    <row r="288" spans="1:15">
      <c r="A288" s="3">
        <v>287</v>
      </c>
      <c r="B288" s="3">
        <v>286</v>
      </c>
      <c r="C288" s="4" t="s">
        <v>223</v>
      </c>
      <c r="D288" s="4" t="s">
        <v>223</v>
      </c>
      <c r="E288" s="4" t="b">
        <f t="shared" si="35"/>
        <v>1</v>
      </c>
      <c r="F288" s="5">
        <v>40586</v>
      </c>
      <c r="G288" s="4">
        <v>21</v>
      </c>
      <c r="H288" s="4" t="s">
        <v>913</v>
      </c>
      <c r="I288" s="4" t="str">
        <f t="shared" si="30"/>
        <v>yahoo</v>
      </c>
      <c r="J288" s="7" t="s">
        <v>729</v>
      </c>
      <c r="K288" s="4">
        <f t="shared" si="31"/>
        <v>43</v>
      </c>
      <c r="L288" s="4">
        <f t="shared" si="32"/>
        <v>9</v>
      </c>
      <c r="M288" s="6">
        <f t="shared" si="33"/>
        <v>0.84599999999999997</v>
      </c>
      <c r="N288" s="6">
        <f t="shared" si="34"/>
        <v>0.30199999999999999</v>
      </c>
      <c r="O288" s="2"/>
    </row>
    <row r="289" spans="1:15">
      <c r="A289" s="3">
        <v>288</v>
      </c>
      <c r="B289" s="3">
        <v>287</v>
      </c>
      <c r="C289" s="4" t="s">
        <v>281</v>
      </c>
      <c r="D289" s="4" t="s">
        <v>281</v>
      </c>
      <c r="E289" s="4" t="b">
        <f t="shared" si="35"/>
        <v>1</v>
      </c>
      <c r="F289" s="5">
        <v>40586</v>
      </c>
      <c r="G289" s="4">
        <v>16</v>
      </c>
      <c r="H289" s="4"/>
      <c r="I289" s="4"/>
      <c r="J289" s="7" t="s">
        <v>730</v>
      </c>
      <c r="K289" s="4">
        <f t="shared" si="31"/>
        <v>187</v>
      </c>
      <c r="L289" s="4">
        <f t="shared" si="32"/>
        <v>29</v>
      </c>
      <c r="M289" s="6">
        <f t="shared" si="33"/>
        <v>0.60699999999999998</v>
      </c>
      <c r="N289" s="6">
        <f t="shared" si="34"/>
        <v>0.79300000000000004</v>
      </c>
      <c r="O289" s="2"/>
    </row>
    <row r="290" spans="1:15">
      <c r="A290" s="3">
        <v>289</v>
      </c>
      <c r="B290" s="3">
        <v>288</v>
      </c>
      <c r="C290" s="4" t="s">
        <v>282</v>
      </c>
      <c r="D290" s="4" t="s">
        <v>282</v>
      </c>
      <c r="E290" s="4" t="b">
        <f t="shared" si="35"/>
        <v>1</v>
      </c>
      <c r="F290" s="5">
        <v>40586</v>
      </c>
      <c r="G290" s="4">
        <v>23</v>
      </c>
      <c r="H290" s="4"/>
      <c r="I290" s="4"/>
      <c r="J290" s="7" t="s">
        <v>731</v>
      </c>
      <c r="K290" s="4">
        <f t="shared" si="31"/>
        <v>178</v>
      </c>
      <c r="L290" s="4">
        <f t="shared" si="32"/>
        <v>36</v>
      </c>
      <c r="M290" s="6">
        <f t="shared" si="33"/>
        <v>0.91200000000000003</v>
      </c>
      <c r="N290" s="6">
        <f t="shared" si="34"/>
        <v>0.77</v>
      </c>
      <c r="O290" s="2"/>
    </row>
    <row r="291" spans="1:15">
      <c r="A291" s="3">
        <v>290</v>
      </c>
      <c r="B291" s="3">
        <v>289</v>
      </c>
      <c r="C291" s="4" t="s">
        <v>283</v>
      </c>
      <c r="D291" s="4" t="s">
        <v>283</v>
      </c>
      <c r="E291" s="4" t="b">
        <f t="shared" si="35"/>
        <v>1</v>
      </c>
      <c r="F291" s="5">
        <v>40586</v>
      </c>
      <c r="G291" s="4">
        <v>5</v>
      </c>
      <c r="H291" s="4" t="s">
        <v>911</v>
      </c>
      <c r="I291" s="4" t="str">
        <f t="shared" si="30"/>
        <v>hotmail</v>
      </c>
      <c r="J291" s="7" t="s">
        <v>732</v>
      </c>
      <c r="K291" s="4">
        <f t="shared" si="31"/>
        <v>15</v>
      </c>
      <c r="L291" s="4">
        <f t="shared" si="32"/>
        <v>4</v>
      </c>
      <c r="M291" s="6">
        <f t="shared" si="33"/>
        <v>0.105</v>
      </c>
      <c r="N291" s="6">
        <f t="shared" si="34"/>
        <v>0.10299999999999999</v>
      </c>
      <c r="O291" s="2"/>
    </row>
    <row r="292" spans="1:15">
      <c r="A292" s="3">
        <v>291</v>
      </c>
      <c r="B292" s="3">
        <v>290</v>
      </c>
      <c r="C292" s="4" t="s">
        <v>284</v>
      </c>
      <c r="D292" s="4" t="s">
        <v>284</v>
      </c>
      <c r="E292" s="4" t="b">
        <f t="shared" si="35"/>
        <v>1</v>
      </c>
      <c r="F292" s="5">
        <v>40586</v>
      </c>
      <c r="G292" s="4">
        <v>5</v>
      </c>
      <c r="H292" s="4"/>
      <c r="I292" s="4"/>
      <c r="J292" s="7" t="s">
        <v>733</v>
      </c>
      <c r="K292" s="4">
        <f t="shared" si="31"/>
        <v>72</v>
      </c>
      <c r="L292" s="4">
        <f t="shared" si="32"/>
        <v>13</v>
      </c>
      <c r="M292" s="6">
        <f t="shared" si="33"/>
        <v>0.105</v>
      </c>
      <c r="N292" s="6">
        <f t="shared" si="34"/>
        <v>0.47399999999999998</v>
      </c>
      <c r="O292" s="2"/>
    </row>
    <row r="293" spans="1:15">
      <c r="A293" s="3">
        <v>292</v>
      </c>
      <c r="B293" s="3">
        <v>291</v>
      </c>
      <c r="C293" s="4" t="s">
        <v>285</v>
      </c>
      <c r="D293" s="4" t="s">
        <v>285</v>
      </c>
      <c r="E293" s="4" t="b">
        <f t="shared" si="35"/>
        <v>1</v>
      </c>
      <c r="F293" s="5">
        <v>40586</v>
      </c>
      <c r="G293" s="4">
        <v>2</v>
      </c>
      <c r="H293" s="4" t="s">
        <v>911</v>
      </c>
      <c r="I293" s="4" t="str">
        <f t="shared" si="30"/>
        <v>hotmail</v>
      </c>
      <c r="J293" s="7" t="s">
        <v>734</v>
      </c>
      <c r="K293" s="4">
        <f t="shared" si="31"/>
        <v>11</v>
      </c>
      <c r="L293" s="4">
        <f t="shared" si="32"/>
        <v>3</v>
      </c>
      <c r="M293" s="6">
        <f t="shared" si="33"/>
        <v>0.02</v>
      </c>
      <c r="N293" s="6">
        <f t="shared" si="34"/>
        <v>7.4999999999999997E-2</v>
      </c>
      <c r="O293" s="2"/>
    </row>
    <row r="294" spans="1:15">
      <c r="A294" s="3">
        <v>293</v>
      </c>
      <c r="B294" s="3">
        <v>292</v>
      </c>
      <c r="C294" s="4" t="s">
        <v>286</v>
      </c>
      <c r="D294" s="4" t="s">
        <v>286</v>
      </c>
      <c r="E294" s="4" t="b">
        <f t="shared" si="35"/>
        <v>1</v>
      </c>
      <c r="F294" s="5">
        <v>40586</v>
      </c>
      <c r="G294" s="4">
        <v>16</v>
      </c>
      <c r="H294" s="4" t="s">
        <v>911</v>
      </c>
      <c r="I294" s="4" t="str">
        <f t="shared" si="30"/>
        <v>hotmail</v>
      </c>
      <c r="J294" s="7" t="s">
        <v>735</v>
      </c>
      <c r="K294" s="4">
        <f t="shared" si="31"/>
        <v>130</v>
      </c>
      <c r="L294" s="4">
        <f t="shared" si="32"/>
        <v>24</v>
      </c>
      <c r="M294" s="6">
        <f t="shared" si="33"/>
        <v>0.60699999999999998</v>
      </c>
      <c r="N294" s="6">
        <f t="shared" si="34"/>
        <v>0.66</v>
      </c>
      <c r="O294" s="2"/>
    </row>
    <row r="295" spans="1:15">
      <c r="A295" s="3">
        <v>294</v>
      </c>
      <c r="B295" s="3">
        <v>293</v>
      </c>
      <c r="C295" s="4" t="s">
        <v>287</v>
      </c>
      <c r="D295" s="4" t="s">
        <v>287</v>
      </c>
      <c r="E295" s="4" t="b">
        <f t="shared" si="35"/>
        <v>1</v>
      </c>
      <c r="F295" s="5">
        <v>40586</v>
      </c>
      <c r="G295" s="4">
        <v>20</v>
      </c>
      <c r="H295" s="4"/>
      <c r="I295" s="4"/>
      <c r="J295" s="7" t="s">
        <v>736</v>
      </c>
      <c r="K295" s="4">
        <f t="shared" si="31"/>
        <v>11</v>
      </c>
      <c r="L295" s="4">
        <f t="shared" si="32"/>
        <v>3</v>
      </c>
      <c r="M295" s="6">
        <f t="shared" si="33"/>
        <v>0.82699999999999996</v>
      </c>
      <c r="N295" s="6">
        <f t="shared" si="34"/>
        <v>7.4999999999999997E-2</v>
      </c>
      <c r="O295" s="2"/>
    </row>
    <row r="296" spans="1:15">
      <c r="A296" s="3">
        <v>295</v>
      </c>
      <c r="B296" s="3">
        <v>294</v>
      </c>
      <c r="C296" s="4" t="s">
        <v>288</v>
      </c>
      <c r="D296" s="4" t="s">
        <v>288</v>
      </c>
      <c r="E296" s="4" t="b">
        <f t="shared" si="35"/>
        <v>1</v>
      </c>
      <c r="F296" s="5">
        <v>40586</v>
      </c>
      <c r="G296" s="4">
        <v>12</v>
      </c>
      <c r="H296" s="4" t="s">
        <v>911</v>
      </c>
      <c r="I296" s="4" t="str">
        <f t="shared" si="30"/>
        <v>hotmail</v>
      </c>
      <c r="J296" s="7" t="s">
        <v>737</v>
      </c>
      <c r="K296" s="4">
        <f t="shared" si="31"/>
        <v>138</v>
      </c>
      <c r="L296" s="4">
        <f t="shared" si="32"/>
        <v>28</v>
      </c>
      <c r="M296" s="6">
        <f t="shared" si="33"/>
        <v>0.38</v>
      </c>
      <c r="N296" s="6">
        <f t="shared" si="34"/>
        <v>0.68500000000000005</v>
      </c>
      <c r="O296" s="2"/>
    </row>
    <row r="297" spans="1:15">
      <c r="A297" s="3">
        <v>296</v>
      </c>
      <c r="B297" s="3">
        <v>295</v>
      </c>
      <c r="C297" s="4" t="s">
        <v>289</v>
      </c>
      <c r="D297" s="4" t="s">
        <v>289</v>
      </c>
      <c r="E297" s="4" t="b">
        <f t="shared" si="35"/>
        <v>1</v>
      </c>
      <c r="F297" s="5">
        <v>40586</v>
      </c>
      <c r="G297" s="4">
        <v>5</v>
      </c>
      <c r="H297" s="4" t="s">
        <v>910</v>
      </c>
      <c r="I297" s="4" t="str">
        <f t="shared" si="30"/>
        <v>gmail</v>
      </c>
      <c r="J297" s="7" t="s">
        <v>738</v>
      </c>
      <c r="K297" s="4">
        <f t="shared" si="31"/>
        <v>8</v>
      </c>
      <c r="L297" s="4">
        <f t="shared" si="32"/>
        <v>2</v>
      </c>
      <c r="M297" s="6">
        <f t="shared" si="33"/>
        <v>0.105</v>
      </c>
      <c r="N297" s="6">
        <f t="shared" si="34"/>
        <v>3.5999999999999997E-2</v>
      </c>
      <c r="O297" s="2"/>
    </row>
    <row r="298" spans="1:15">
      <c r="A298" s="3">
        <v>297</v>
      </c>
      <c r="B298" s="3">
        <v>296</v>
      </c>
      <c r="C298" s="4" t="s">
        <v>290</v>
      </c>
      <c r="D298" s="4" t="s">
        <v>290</v>
      </c>
      <c r="E298" s="4" t="b">
        <f t="shared" si="35"/>
        <v>1</v>
      </c>
      <c r="F298" s="5">
        <v>40586</v>
      </c>
      <c r="G298" s="4">
        <v>5</v>
      </c>
      <c r="H298" s="4"/>
      <c r="I298" s="4"/>
      <c r="J298" s="7" t="s">
        <v>739</v>
      </c>
      <c r="K298" s="4">
        <f t="shared" si="31"/>
        <v>9</v>
      </c>
      <c r="L298" s="4">
        <f t="shared" si="32"/>
        <v>2</v>
      </c>
      <c r="M298" s="6">
        <f t="shared" si="33"/>
        <v>0.105</v>
      </c>
      <c r="N298" s="6">
        <f t="shared" si="34"/>
        <v>5.5E-2</v>
      </c>
      <c r="O298" s="2"/>
    </row>
    <row r="299" spans="1:15">
      <c r="A299" s="3">
        <v>298</v>
      </c>
      <c r="B299" s="3">
        <v>297</v>
      </c>
      <c r="C299" s="4" t="s">
        <v>291</v>
      </c>
      <c r="D299" s="4" t="s">
        <v>291</v>
      </c>
      <c r="E299" s="4" t="b">
        <f t="shared" si="35"/>
        <v>1</v>
      </c>
      <c r="F299" s="5">
        <v>40586</v>
      </c>
      <c r="G299" s="4">
        <v>5</v>
      </c>
      <c r="H299" s="4" t="s">
        <v>910</v>
      </c>
      <c r="I299" s="4" t="str">
        <f t="shared" si="30"/>
        <v>gmail</v>
      </c>
      <c r="J299" s="7" t="s">
        <v>740</v>
      </c>
      <c r="K299" s="4">
        <f t="shared" si="31"/>
        <v>109</v>
      </c>
      <c r="L299" s="4">
        <f t="shared" si="32"/>
        <v>22</v>
      </c>
      <c r="M299" s="6">
        <f t="shared" si="33"/>
        <v>0.105</v>
      </c>
      <c r="N299" s="6">
        <f t="shared" si="34"/>
        <v>0.60699999999999998</v>
      </c>
      <c r="O299" s="2"/>
    </row>
    <row r="300" spans="1:15">
      <c r="A300" s="3">
        <v>299</v>
      </c>
      <c r="B300" s="3">
        <v>298</v>
      </c>
      <c r="C300" s="4" t="s">
        <v>292</v>
      </c>
      <c r="D300" s="4" t="s">
        <v>292</v>
      </c>
      <c r="E300" s="4" t="b">
        <f t="shared" si="35"/>
        <v>1</v>
      </c>
      <c r="F300" s="5">
        <v>40586</v>
      </c>
      <c r="G300" s="4">
        <v>13</v>
      </c>
      <c r="H300" s="4"/>
      <c r="I300" s="4"/>
      <c r="J300" s="7" t="s">
        <v>741</v>
      </c>
      <c r="K300" s="4">
        <f t="shared" si="31"/>
        <v>145</v>
      </c>
      <c r="L300" s="4">
        <f t="shared" si="32"/>
        <v>27</v>
      </c>
      <c r="M300" s="6">
        <f t="shared" si="33"/>
        <v>0.42799999999999999</v>
      </c>
      <c r="N300" s="6">
        <f t="shared" si="34"/>
        <v>0.70399999999999996</v>
      </c>
      <c r="O300" s="2"/>
    </row>
    <row r="301" spans="1:15">
      <c r="A301" s="3">
        <v>300</v>
      </c>
      <c r="B301" s="3">
        <v>299</v>
      </c>
      <c r="C301" s="4" t="s">
        <v>293</v>
      </c>
      <c r="D301" s="4" t="s">
        <v>293</v>
      </c>
      <c r="E301" s="4" t="b">
        <f t="shared" si="35"/>
        <v>1</v>
      </c>
      <c r="F301" s="5">
        <v>40586</v>
      </c>
      <c r="G301" s="4">
        <v>8</v>
      </c>
      <c r="H301" s="4" t="s">
        <v>910</v>
      </c>
      <c r="I301" s="4" t="str">
        <f t="shared" si="30"/>
        <v>gmail</v>
      </c>
      <c r="J301" s="7" t="s">
        <v>742</v>
      </c>
      <c r="K301" s="4">
        <f t="shared" si="31"/>
        <v>38</v>
      </c>
      <c r="L301" s="4">
        <f t="shared" si="32"/>
        <v>9</v>
      </c>
      <c r="M301" s="6">
        <f t="shared" si="33"/>
        <v>0.23100000000000001</v>
      </c>
      <c r="N301" s="6">
        <f t="shared" si="34"/>
        <v>0.27</v>
      </c>
      <c r="O301" s="2"/>
    </row>
    <row r="302" spans="1:15">
      <c r="A302" s="3">
        <v>301</v>
      </c>
      <c r="B302" s="3">
        <v>300</v>
      </c>
      <c r="C302" s="4" t="s">
        <v>294</v>
      </c>
      <c r="D302" s="4" t="s">
        <v>294</v>
      </c>
      <c r="E302" s="4" t="b">
        <f t="shared" si="35"/>
        <v>1</v>
      </c>
      <c r="F302" s="5">
        <v>40586</v>
      </c>
      <c r="G302" s="4">
        <v>14</v>
      </c>
      <c r="H302" s="4" t="s">
        <v>913</v>
      </c>
      <c r="I302" s="4" t="str">
        <f t="shared" si="30"/>
        <v>yahoo</v>
      </c>
      <c r="J302" s="7" t="s">
        <v>743</v>
      </c>
      <c r="K302" s="4">
        <f t="shared" si="31"/>
        <v>282</v>
      </c>
      <c r="L302" s="4">
        <f t="shared" si="32"/>
        <v>54</v>
      </c>
      <c r="M302" s="6">
        <f t="shared" si="33"/>
        <v>0.495</v>
      </c>
      <c r="N302" s="6">
        <f t="shared" si="34"/>
        <v>0.88300000000000001</v>
      </c>
      <c r="O302" s="2"/>
    </row>
    <row r="303" spans="1:15">
      <c r="A303" s="3">
        <v>302</v>
      </c>
      <c r="B303" s="3">
        <v>301</v>
      </c>
      <c r="C303" s="4" t="s">
        <v>295</v>
      </c>
      <c r="D303" s="4" t="s">
        <v>295</v>
      </c>
      <c r="E303" s="4" t="b">
        <f t="shared" si="35"/>
        <v>1</v>
      </c>
      <c r="F303" s="5">
        <v>40586</v>
      </c>
      <c r="G303" s="4">
        <v>13</v>
      </c>
      <c r="H303" s="4" t="s">
        <v>919</v>
      </c>
      <c r="I303" s="4" t="str">
        <f t="shared" si="30"/>
        <v>yahoo</v>
      </c>
      <c r="J303" s="7" t="s">
        <v>744</v>
      </c>
      <c r="K303" s="4">
        <f t="shared" si="31"/>
        <v>33</v>
      </c>
      <c r="L303" s="4">
        <f t="shared" si="32"/>
        <v>8</v>
      </c>
      <c r="M303" s="6">
        <f t="shared" si="33"/>
        <v>0.42799999999999999</v>
      </c>
      <c r="N303" s="6">
        <f t="shared" si="34"/>
        <v>0.24299999999999999</v>
      </c>
      <c r="O303" s="2"/>
    </row>
    <row r="304" spans="1:15">
      <c r="A304" s="3">
        <v>303</v>
      </c>
      <c r="B304" s="3">
        <v>302</v>
      </c>
      <c r="C304" s="4" t="s">
        <v>296</v>
      </c>
      <c r="D304" s="4" t="s">
        <v>296</v>
      </c>
      <c r="E304" s="4" t="b">
        <f t="shared" si="35"/>
        <v>1</v>
      </c>
      <c r="F304" s="5">
        <v>40586</v>
      </c>
      <c r="G304" s="4">
        <v>7</v>
      </c>
      <c r="H304" s="4" t="s">
        <v>910</v>
      </c>
      <c r="I304" s="4" t="str">
        <f t="shared" si="30"/>
        <v>gmail</v>
      </c>
      <c r="J304" s="7" t="s">
        <v>745</v>
      </c>
      <c r="K304" s="4">
        <f t="shared" si="31"/>
        <v>212</v>
      </c>
      <c r="L304" s="4">
        <f t="shared" si="32"/>
        <v>43</v>
      </c>
      <c r="M304" s="6">
        <f t="shared" si="33"/>
        <v>0.19900000000000001</v>
      </c>
      <c r="N304" s="6">
        <f t="shared" si="34"/>
        <v>0.83199999999999996</v>
      </c>
      <c r="O304" s="2"/>
    </row>
    <row r="305" spans="1:15">
      <c r="A305" s="3">
        <v>304</v>
      </c>
      <c r="B305" s="3">
        <v>303</v>
      </c>
      <c r="C305" s="4" t="s">
        <v>297</v>
      </c>
      <c r="D305" s="4" t="s">
        <v>297</v>
      </c>
      <c r="E305" s="4" t="b">
        <f t="shared" si="35"/>
        <v>1</v>
      </c>
      <c r="F305" s="5">
        <v>40586</v>
      </c>
      <c r="G305" s="4">
        <v>13</v>
      </c>
      <c r="H305" s="4" t="s">
        <v>910</v>
      </c>
      <c r="I305" s="4" t="str">
        <f t="shared" si="30"/>
        <v>gmail</v>
      </c>
      <c r="J305" s="7" t="s">
        <v>746</v>
      </c>
      <c r="K305" s="4">
        <f t="shared" si="31"/>
        <v>31</v>
      </c>
      <c r="L305" s="4">
        <f t="shared" si="32"/>
        <v>6</v>
      </c>
      <c r="M305" s="6">
        <f t="shared" si="33"/>
        <v>0.42799999999999999</v>
      </c>
      <c r="N305" s="6">
        <f t="shared" si="34"/>
        <v>0.22900000000000001</v>
      </c>
      <c r="O305" s="2"/>
    </row>
    <row r="306" spans="1:15">
      <c r="A306" s="3">
        <v>305</v>
      </c>
      <c r="B306" s="3">
        <v>304</v>
      </c>
      <c r="C306" s="4" t="s">
        <v>298</v>
      </c>
      <c r="D306" s="4" t="s">
        <v>298</v>
      </c>
      <c r="E306" s="4" t="b">
        <f t="shared" si="35"/>
        <v>1</v>
      </c>
      <c r="F306" s="5">
        <v>40586</v>
      </c>
      <c r="G306" s="4">
        <v>13</v>
      </c>
      <c r="H306" s="4" t="s">
        <v>913</v>
      </c>
      <c r="I306" s="4" t="str">
        <f t="shared" si="30"/>
        <v>yahoo</v>
      </c>
      <c r="J306" s="7" t="s">
        <v>747</v>
      </c>
      <c r="K306" s="4">
        <f t="shared" si="31"/>
        <v>334</v>
      </c>
      <c r="L306" s="4">
        <f t="shared" si="32"/>
        <v>58</v>
      </c>
      <c r="M306" s="6">
        <f t="shared" si="33"/>
        <v>0.42799999999999999</v>
      </c>
      <c r="N306" s="6">
        <f t="shared" si="34"/>
        <v>0.91700000000000004</v>
      </c>
      <c r="O306" s="2"/>
    </row>
    <row r="307" spans="1:15">
      <c r="A307" s="3">
        <v>306</v>
      </c>
      <c r="B307" s="3">
        <v>305</v>
      </c>
      <c r="C307" s="4" t="s">
        <v>299</v>
      </c>
      <c r="D307" s="4" t="s">
        <v>299</v>
      </c>
      <c r="E307" s="4" t="b">
        <f t="shared" si="35"/>
        <v>1</v>
      </c>
      <c r="F307" s="5">
        <v>40586</v>
      </c>
      <c r="G307" s="4">
        <v>21</v>
      </c>
      <c r="H307" s="4"/>
      <c r="I307" s="4"/>
      <c r="J307" s="7" t="s">
        <v>748</v>
      </c>
      <c r="K307" s="4">
        <f t="shared" si="31"/>
        <v>237</v>
      </c>
      <c r="L307" s="4">
        <f t="shared" si="32"/>
        <v>44</v>
      </c>
      <c r="M307" s="6">
        <f t="shared" si="33"/>
        <v>0.84599999999999997</v>
      </c>
      <c r="N307" s="6">
        <f t="shared" si="34"/>
        <v>0.85499999999999998</v>
      </c>
      <c r="O307" s="2"/>
    </row>
    <row r="308" spans="1:15">
      <c r="A308" s="3">
        <v>307</v>
      </c>
      <c r="B308" s="3">
        <v>306</v>
      </c>
      <c r="C308" s="4" t="s">
        <v>300</v>
      </c>
      <c r="D308" s="4" t="s">
        <v>300</v>
      </c>
      <c r="E308" s="4" t="b">
        <f t="shared" si="35"/>
        <v>1</v>
      </c>
      <c r="F308" s="5">
        <v>40586</v>
      </c>
      <c r="G308" s="4">
        <v>4</v>
      </c>
      <c r="H308" s="4" t="s">
        <v>910</v>
      </c>
      <c r="I308" s="4" t="str">
        <f t="shared" si="30"/>
        <v>gmail</v>
      </c>
      <c r="J308" s="7" t="s">
        <v>749</v>
      </c>
      <c r="K308" s="4">
        <f t="shared" si="31"/>
        <v>19</v>
      </c>
      <c r="L308" s="4">
        <f t="shared" si="32"/>
        <v>4</v>
      </c>
      <c r="M308" s="6">
        <f t="shared" si="33"/>
        <v>6.6000000000000003E-2</v>
      </c>
      <c r="N308" s="6">
        <f t="shared" si="34"/>
        <v>0.14399999999999999</v>
      </c>
      <c r="O308" s="2"/>
    </row>
    <row r="309" spans="1:15">
      <c r="A309" s="3">
        <v>308</v>
      </c>
      <c r="B309" s="3">
        <v>307</v>
      </c>
      <c r="C309" s="4" t="s">
        <v>301</v>
      </c>
      <c r="D309" s="4" t="s">
        <v>301</v>
      </c>
      <c r="E309" s="4" t="b">
        <f t="shared" si="35"/>
        <v>1</v>
      </c>
      <c r="F309" s="5">
        <v>40586</v>
      </c>
      <c r="G309" s="4">
        <v>17</v>
      </c>
      <c r="H309" s="4"/>
      <c r="I309" s="4"/>
      <c r="J309" s="7" t="s">
        <v>750</v>
      </c>
      <c r="K309" s="4">
        <f t="shared" si="31"/>
        <v>198</v>
      </c>
      <c r="L309" s="4">
        <f t="shared" si="32"/>
        <v>29</v>
      </c>
      <c r="M309" s="6">
        <f t="shared" si="33"/>
        <v>0.69399999999999995</v>
      </c>
      <c r="N309" s="6">
        <f t="shared" si="34"/>
        <v>0.81399999999999995</v>
      </c>
      <c r="O309" s="2"/>
    </row>
    <row r="310" spans="1:15">
      <c r="A310" s="3">
        <v>309</v>
      </c>
      <c r="B310" s="3">
        <v>308</v>
      </c>
      <c r="C310" s="4" t="s">
        <v>302</v>
      </c>
      <c r="D310" s="4" t="s">
        <v>302</v>
      </c>
      <c r="E310" s="4" t="b">
        <f t="shared" si="35"/>
        <v>1</v>
      </c>
      <c r="F310" s="5">
        <v>40586</v>
      </c>
      <c r="G310" s="4">
        <v>15</v>
      </c>
      <c r="H310" s="4"/>
      <c r="I310" s="4"/>
      <c r="J310" s="7" t="s">
        <v>751</v>
      </c>
      <c r="K310" s="4">
        <f t="shared" si="31"/>
        <v>119</v>
      </c>
      <c r="L310" s="4">
        <f t="shared" si="32"/>
        <v>21</v>
      </c>
      <c r="M310" s="6">
        <f t="shared" si="33"/>
        <v>0.53800000000000003</v>
      </c>
      <c r="N310" s="6">
        <f t="shared" si="34"/>
        <v>0.63700000000000001</v>
      </c>
      <c r="O310" s="2"/>
    </row>
    <row r="311" spans="1:15">
      <c r="A311" s="3">
        <v>310</v>
      </c>
      <c r="B311" s="3">
        <v>309</v>
      </c>
      <c r="C311" s="4" t="s">
        <v>303</v>
      </c>
      <c r="D311" s="4" t="s">
        <v>303</v>
      </c>
      <c r="E311" s="4" t="b">
        <f t="shared" si="35"/>
        <v>1</v>
      </c>
      <c r="F311" s="5">
        <v>40586</v>
      </c>
      <c r="G311" s="4">
        <v>23</v>
      </c>
      <c r="H311" s="4" t="s">
        <v>910</v>
      </c>
      <c r="I311" s="4" t="str">
        <f t="shared" si="30"/>
        <v>gmail</v>
      </c>
      <c r="J311" s="7" t="s">
        <v>752</v>
      </c>
      <c r="K311" s="4">
        <f t="shared" si="31"/>
        <v>206</v>
      </c>
      <c r="L311" s="4">
        <f t="shared" si="32"/>
        <v>39</v>
      </c>
      <c r="M311" s="6">
        <f t="shared" si="33"/>
        <v>0.91200000000000003</v>
      </c>
      <c r="N311" s="6">
        <f t="shared" si="34"/>
        <v>0.82099999999999995</v>
      </c>
      <c r="O311" s="2"/>
    </row>
    <row r="312" spans="1:15">
      <c r="A312" s="3">
        <v>311</v>
      </c>
      <c r="B312" s="3">
        <v>310</v>
      </c>
      <c r="C312" s="4" t="s">
        <v>234</v>
      </c>
      <c r="D312" s="4" t="s">
        <v>234</v>
      </c>
      <c r="E312" s="4" t="b">
        <f t="shared" si="35"/>
        <v>1</v>
      </c>
      <c r="F312" s="5">
        <v>40586</v>
      </c>
      <c r="G312" s="4">
        <v>9</v>
      </c>
      <c r="H312" s="4" t="s">
        <v>910</v>
      </c>
      <c r="I312" s="4" t="str">
        <f t="shared" si="30"/>
        <v>gmail</v>
      </c>
      <c r="J312" s="7" t="s">
        <v>508</v>
      </c>
      <c r="K312" s="4">
        <f t="shared" si="31"/>
        <v>7</v>
      </c>
      <c r="L312" s="4">
        <f t="shared" si="32"/>
        <v>2</v>
      </c>
      <c r="M312" s="6">
        <f t="shared" si="33"/>
        <v>0.27700000000000002</v>
      </c>
      <c r="N312" s="6">
        <f t="shared" si="34"/>
        <v>1.7999999999999999E-2</v>
      </c>
      <c r="O312" s="2"/>
    </row>
    <row r="313" spans="1:15">
      <c r="A313" s="3">
        <v>312</v>
      </c>
      <c r="B313" s="3">
        <v>311</v>
      </c>
      <c r="C313" s="4" t="s">
        <v>304</v>
      </c>
      <c r="D313" s="4" t="s">
        <v>304</v>
      </c>
      <c r="E313" s="4" t="b">
        <f t="shared" si="35"/>
        <v>1</v>
      </c>
      <c r="F313" s="5">
        <v>40586</v>
      </c>
      <c r="G313" s="4">
        <v>10</v>
      </c>
      <c r="H313" s="4" t="s">
        <v>910</v>
      </c>
      <c r="I313" s="4" t="str">
        <f t="shared" si="30"/>
        <v>gmail</v>
      </c>
      <c r="J313" s="7" t="s">
        <v>753</v>
      </c>
      <c r="K313" s="4">
        <f t="shared" si="31"/>
        <v>56</v>
      </c>
      <c r="L313" s="4">
        <f t="shared" si="32"/>
        <v>12</v>
      </c>
      <c r="M313" s="6">
        <f t="shared" si="33"/>
        <v>0.30499999999999999</v>
      </c>
      <c r="N313" s="6">
        <f t="shared" si="34"/>
        <v>0.40100000000000002</v>
      </c>
      <c r="O313" s="2"/>
    </row>
    <row r="314" spans="1:15">
      <c r="A314" s="3">
        <v>313</v>
      </c>
      <c r="B314" s="3">
        <v>312</v>
      </c>
      <c r="C314" s="4" t="s">
        <v>305</v>
      </c>
      <c r="D314" s="4" t="s">
        <v>305</v>
      </c>
      <c r="E314" s="4" t="b">
        <f t="shared" si="35"/>
        <v>1</v>
      </c>
      <c r="F314" s="5">
        <v>40586</v>
      </c>
      <c r="G314" s="4">
        <v>21</v>
      </c>
      <c r="H314" s="4"/>
      <c r="I314" s="4"/>
      <c r="J314" s="7" t="s">
        <v>754</v>
      </c>
      <c r="K314" s="4">
        <f t="shared" si="31"/>
        <v>458</v>
      </c>
      <c r="L314" s="4">
        <f t="shared" si="32"/>
        <v>71</v>
      </c>
      <c r="M314" s="6">
        <f t="shared" si="33"/>
        <v>0.84599999999999997</v>
      </c>
      <c r="N314" s="6">
        <f t="shared" si="34"/>
        <v>0.97199999999999998</v>
      </c>
      <c r="O314" s="2"/>
    </row>
    <row r="315" spans="1:15">
      <c r="A315" s="3">
        <v>314</v>
      </c>
      <c r="B315" s="3">
        <v>313</v>
      </c>
      <c r="C315" s="4" t="s">
        <v>306</v>
      </c>
      <c r="D315" s="4" t="s">
        <v>306</v>
      </c>
      <c r="E315" s="4" t="b">
        <f t="shared" si="35"/>
        <v>1</v>
      </c>
      <c r="F315" s="5">
        <v>40586</v>
      </c>
      <c r="G315" s="4">
        <v>10</v>
      </c>
      <c r="H315" s="4" t="s">
        <v>910</v>
      </c>
      <c r="I315" s="4" t="str">
        <f t="shared" si="30"/>
        <v>gmail</v>
      </c>
      <c r="J315" s="7" t="s">
        <v>755</v>
      </c>
      <c r="K315" s="4">
        <f t="shared" si="31"/>
        <v>104</v>
      </c>
      <c r="L315" s="4">
        <f t="shared" si="32"/>
        <v>19</v>
      </c>
      <c r="M315" s="6">
        <f t="shared" si="33"/>
        <v>0.30499999999999999</v>
      </c>
      <c r="N315" s="6">
        <f t="shared" si="34"/>
        <v>0.58199999999999996</v>
      </c>
      <c r="O315" s="2"/>
    </row>
    <row r="316" spans="1:15">
      <c r="A316" s="3">
        <v>315</v>
      </c>
      <c r="B316" s="3">
        <v>314</v>
      </c>
      <c r="C316" s="4" t="s">
        <v>307</v>
      </c>
      <c r="D316" s="4" t="s">
        <v>307</v>
      </c>
      <c r="E316" s="4" t="b">
        <f t="shared" si="35"/>
        <v>1</v>
      </c>
      <c r="F316" s="5">
        <v>40587</v>
      </c>
      <c r="G316" s="4">
        <v>19</v>
      </c>
      <c r="H316" s="4" t="s">
        <v>913</v>
      </c>
      <c r="I316" s="4" t="str">
        <f t="shared" si="30"/>
        <v>yahoo</v>
      </c>
      <c r="J316" s="7" t="s">
        <v>756</v>
      </c>
      <c r="K316" s="4">
        <f t="shared" si="31"/>
        <v>116</v>
      </c>
      <c r="L316" s="4">
        <f t="shared" si="32"/>
        <v>25</v>
      </c>
      <c r="M316" s="6">
        <f t="shared" si="33"/>
        <v>0.80500000000000005</v>
      </c>
      <c r="N316" s="6">
        <f t="shared" si="34"/>
        <v>0.63</v>
      </c>
      <c r="O316" s="2"/>
    </row>
    <row r="317" spans="1:15">
      <c r="A317" s="3">
        <v>316</v>
      </c>
      <c r="B317" s="3">
        <v>315</v>
      </c>
      <c r="C317" s="4" t="s">
        <v>308</v>
      </c>
      <c r="D317" s="4" t="s">
        <v>308</v>
      </c>
      <c r="E317" s="4" t="b">
        <f t="shared" si="35"/>
        <v>1</v>
      </c>
      <c r="F317" s="5">
        <v>40587</v>
      </c>
      <c r="G317" s="4">
        <v>16</v>
      </c>
      <c r="H317" s="4" t="s">
        <v>911</v>
      </c>
      <c r="I317" s="4" t="str">
        <f t="shared" si="30"/>
        <v>hotmail</v>
      </c>
      <c r="J317" s="7" t="s">
        <v>757</v>
      </c>
      <c r="K317" s="4">
        <f t="shared" si="31"/>
        <v>157</v>
      </c>
      <c r="L317" s="4">
        <f t="shared" si="32"/>
        <v>30</v>
      </c>
      <c r="M317" s="6">
        <f t="shared" si="33"/>
        <v>0.60699999999999998</v>
      </c>
      <c r="N317" s="6">
        <f t="shared" si="34"/>
        <v>0.73299999999999998</v>
      </c>
      <c r="O317" s="2"/>
    </row>
    <row r="318" spans="1:15">
      <c r="A318" s="3">
        <v>317</v>
      </c>
      <c r="B318" s="3">
        <v>316</v>
      </c>
      <c r="C318" s="4" t="s">
        <v>309</v>
      </c>
      <c r="D318" s="4" t="s">
        <v>309</v>
      </c>
      <c r="E318" s="4" t="b">
        <f t="shared" si="35"/>
        <v>1</v>
      </c>
      <c r="F318" s="5">
        <v>40587</v>
      </c>
      <c r="G318" s="4">
        <v>23</v>
      </c>
      <c r="H318" s="4"/>
      <c r="I318" s="4"/>
      <c r="J318" s="7" t="s">
        <v>758</v>
      </c>
      <c r="K318" s="4">
        <f t="shared" si="31"/>
        <v>15</v>
      </c>
      <c r="L318" s="4">
        <f t="shared" si="32"/>
        <v>3</v>
      </c>
      <c r="M318" s="6">
        <f t="shared" si="33"/>
        <v>0.91200000000000003</v>
      </c>
      <c r="N318" s="6">
        <f t="shared" si="34"/>
        <v>0.10299999999999999</v>
      </c>
      <c r="O318" s="2"/>
    </row>
    <row r="319" spans="1:15">
      <c r="A319" s="3">
        <v>318</v>
      </c>
      <c r="B319" s="3">
        <v>317</v>
      </c>
      <c r="C319" s="4" t="s">
        <v>158</v>
      </c>
      <c r="D319" s="4" t="s">
        <v>158</v>
      </c>
      <c r="E319" s="4" t="b">
        <f t="shared" si="35"/>
        <v>1</v>
      </c>
      <c r="F319" s="5">
        <v>40587</v>
      </c>
      <c r="G319" s="4">
        <v>18</v>
      </c>
      <c r="H319" s="4"/>
      <c r="I319" s="4"/>
      <c r="J319" s="7" t="s">
        <v>759</v>
      </c>
      <c r="K319" s="4">
        <f t="shared" si="31"/>
        <v>688</v>
      </c>
      <c r="L319" s="4">
        <f t="shared" si="32"/>
        <v>121</v>
      </c>
      <c r="M319" s="6">
        <f t="shared" si="33"/>
        <v>0.745</v>
      </c>
      <c r="N319" s="6">
        <f t="shared" si="34"/>
        <v>0.995</v>
      </c>
      <c r="O319" s="2"/>
    </row>
    <row r="320" spans="1:15">
      <c r="A320" s="3">
        <v>319</v>
      </c>
      <c r="B320" s="3">
        <v>318</v>
      </c>
      <c r="C320" s="4" t="s">
        <v>310</v>
      </c>
      <c r="D320" s="4" t="s">
        <v>310</v>
      </c>
      <c r="E320" s="4" t="b">
        <f t="shared" si="35"/>
        <v>1</v>
      </c>
      <c r="F320" s="5">
        <v>40587</v>
      </c>
      <c r="G320" s="4">
        <v>11</v>
      </c>
      <c r="H320" s="4"/>
      <c r="I320" s="4"/>
      <c r="J320" s="7" t="s">
        <v>760</v>
      </c>
      <c r="K320" s="4">
        <f t="shared" si="31"/>
        <v>38</v>
      </c>
      <c r="L320" s="4">
        <f t="shared" si="32"/>
        <v>6</v>
      </c>
      <c r="M320" s="6">
        <f t="shared" si="33"/>
        <v>0.34599999999999997</v>
      </c>
      <c r="N320" s="6">
        <f t="shared" si="34"/>
        <v>0.27</v>
      </c>
      <c r="O320" s="2"/>
    </row>
    <row r="321" spans="1:15">
      <c r="A321" s="3">
        <v>320</v>
      </c>
      <c r="B321" s="3">
        <v>319</v>
      </c>
      <c r="C321" s="4" t="s">
        <v>311</v>
      </c>
      <c r="D321" s="4" t="s">
        <v>311</v>
      </c>
      <c r="E321" s="4" t="b">
        <f t="shared" si="35"/>
        <v>1</v>
      </c>
      <c r="F321" s="5">
        <v>40587</v>
      </c>
      <c r="G321" s="4">
        <v>10</v>
      </c>
      <c r="H321" s="4" t="s">
        <v>910</v>
      </c>
      <c r="I321" s="4" t="str">
        <f t="shared" si="30"/>
        <v>gmail</v>
      </c>
      <c r="J321" s="7" t="s">
        <v>761</v>
      </c>
      <c r="K321" s="4">
        <f t="shared" si="31"/>
        <v>114</v>
      </c>
      <c r="L321" s="4">
        <f t="shared" si="32"/>
        <v>19</v>
      </c>
      <c r="M321" s="6">
        <f t="shared" si="33"/>
        <v>0.30499999999999999</v>
      </c>
      <c r="N321" s="6">
        <f t="shared" si="34"/>
        <v>0.621</v>
      </c>
      <c r="O321" s="2"/>
    </row>
    <row r="322" spans="1:15">
      <c r="A322" s="3">
        <v>321</v>
      </c>
      <c r="B322" s="3">
        <v>320</v>
      </c>
      <c r="C322" s="4" t="s">
        <v>312</v>
      </c>
      <c r="D322" s="4" t="s">
        <v>312</v>
      </c>
      <c r="E322" s="4" t="b">
        <f t="shared" si="35"/>
        <v>1</v>
      </c>
      <c r="F322" s="5">
        <v>40587</v>
      </c>
      <c r="G322" s="4">
        <v>16</v>
      </c>
      <c r="H322" s="4" t="s">
        <v>910</v>
      </c>
      <c r="I322" s="4" t="str">
        <f t="shared" si="30"/>
        <v>gmail</v>
      </c>
      <c r="J322" s="7" t="s">
        <v>762</v>
      </c>
      <c r="K322" s="4">
        <f t="shared" si="31"/>
        <v>626</v>
      </c>
      <c r="L322" s="4">
        <f t="shared" si="32"/>
        <v>107</v>
      </c>
      <c r="M322" s="6">
        <f t="shared" si="33"/>
        <v>0.60699999999999998</v>
      </c>
      <c r="N322" s="6">
        <f t="shared" si="34"/>
        <v>0.99299999999999999</v>
      </c>
      <c r="O322" s="2"/>
    </row>
    <row r="323" spans="1:15">
      <c r="A323" s="3">
        <v>322</v>
      </c>
      <c r="B323" s="3">
        <v>321</v>
      </c>
      <c r="C323" s="4" t="s">
        <v>313</v>
      </c>
      <c r="D323" s="4" t="s">
        <v>313</v>
      </c>
      <c r="E323" s="4" t="b">
        <f t="shared" si="35"/>
        <v>1</v>
      </c>
      <c r="F323" s="5">
        <v>40587</v>
      </c>
      <c r="G323" s="4">
        <v>3</v>
      </c>
      <c r="H323" s="4" t="s">
        <v>910</v>
      </c>
      <c r="I323" s="4" t="str">
        <f t="shared" ref="I323:I386" si="36">LEFT(H323,FIND(".",H323)-1)</f>
        <v>gmail</v>
      </c>
      <c r="J323" s="7" t="s">
        <v>763</v>
      </c>
      <c r="K323" s="4">
        <f t="shared" ref="K323:K386" si="37">LEN(J323)</f>
        <v>93</v>
      </c>
      <c r="L323" s="4">
        <f t="shared" ref="L323:L386" si="38">K323-LEN(SUBSTITUTE(J323," ",""))+1</f>
        <v>12</v>
      </c>
      <c r="M323" s="6">
        <f t="shared" ref="M323:M386" si="39">PERCENTRANK($G$2:$G$438,G323)</f>
        <v>0.05</v>
      </c>
      <c r="N323" s="6">
        <f t="shared" ref="N323:N386" si="40">PERCENTRANK($K$2:$K$438,K323)</f>
        <v>0.55000000000000004</v>
      </c>
      <c r="O323" s="2"/>
    </row>
    <row r="324" spans="1:15">
      <c r="A324" s="3">
        <v>323</v>
      </c>
      <c r="B324" s="3">
        <v>322</v>
      </c>
      <c r="C324" s="4" t="s">
        <v>314</v>
      </c>
      <c r="D324" s="4" t="s">
        <v>314</v>
      </c>
      <c r="E324" s="4" t="b">
        <f t="shared" ref="E324:E387" si="41">C324=D324</f>
        <v>1</v>
      </c>
      <c r="F324" s="5">
        <v>40587</v>
      </c>
      <c r="G324" s="4">
        <v>16</v>
      </c>
      <c r="H324" s="4"/>
      <c r="I324" s="4"/>
      <c r="J324" s="7" t="s">
        <v>764</v>
      </c>
      <c r="K324" s="4">
        <f t="shared" si="37"/>
        <v>155</v>
      </c>
      <c r="L324" s="4">
        <f t="shared" si="38"/>
        <v>25</v>
      </c>
      <c r="M324" s="6">
        <f t="shared" si="39"/>
        <v>0.60699999999999998</v>
      </c>
      <c r="N324" s="6">
        <f t="shared" si="40"/>
        <v>0.72899999999999998</v>
      </c>
      <c r="O324" s="2"/>
    </row>
    <row r="325" spans="1:15">
      <c r="A325" s="3">
        <v>324</v>
      </c>
      <c r="B325" s="3">
        <v>323</v>
      </c>
      <c r="C325" s="4" t="s">
        <v>315</v>
      </c>
      <c r="D325" s="4" t="s">
        <v>315</v>
      </c>
      <c r="E325" s="4" t="b">
        <f t="shared" si="41"/>
        <v>1</v>
      </c>
      <c r="F325" s="5">
        <v>40587</v>
      </c>
      <c r="G325" s="4">
        <v>15</v>
      </c>
      <c r="H325" s="4"/>
      <c r="I325" s="4"/>
      <c r="J325" s="7" t="s">
        <v>765</v>
      </c>
      <c r="K325" s="4">
        <f t="shared" si="37"/>
        <v>110</v>
      </c>
      <c r="L325" s="4">
        <f t="shared" si="38"/>
        <v>20</v>
      </c>
      <c r="M325" s="6">
        <f t="shared" si="39"/>
        <v>0.53800000000000003</v>
      </c>
      <c r="N325" s="6">
        <f t="shared" si="40"/>
        <v>0.61399999999999999</v>
      </c>
      <c r="O325" s="2"/>
    </row>
    <row r="326" spans="1:15">
      <c r="A326" s="3">
        <v>325</v>
      </c>
      <c r="B326" s="3">
        <v>324</v>
      </c>
      <c r="C326" s="4" t="s">
        <v>316</v>
      </c>
      <c r="D326" s="4" t="s">
        <v>316</v>
      </c>
      <c r="E326" s="4" t="b">
        <f t="shared" si="41"/>
        <v>1</v>
      </c>
      <c r="F326" s="5">
        <v>40587</v>
      </c>
      <c r="G326" s="4">
        <v>13</v>
      </c>
      <c r="H326" s="4" t="s">
        <v>910</v>
      </c>
      <c r="I326" s="4" t="str">
        <f t="shared" si="36"/>
        <v>gmail</v>
      </c>
      <c r="J326" s="7" t="s">
        <v>766</v>
      </c>
      <c r="K326" s="4">
        <f t="shared" si="37"/>
        <v>114</v>
      </c>
      <c r="L326" s="4">
        <f t="shared" si="38"/>
        <v>23</v>
      </c>
      <c r="M326" s="6">
        <f t="shared" si="39"/>
        <v>0.42799999999999999</v>
      </c>
      <c r="N326" s="6">
        <f t="shared" si="40"/>
        <v>0.621</v>
      </c>
      <c r="O326" s="2"/>
    </row>
    <row r="327" spans="1:15">
      <c r="A327" s="3">
        <v>326</v>
      </c>
      <c r="B327" s="3">
        <v>325</v>
      </c>
      <c r="C327" s="4" t="s">
        <v>317</v>
      </c>
      <c r="D327" s="4" t="s">
        <v>317</v>
      </c>
      <c r="E327" s="4" t="b">
        <f t="shared" si="41"/>
        <v>1</v>
      </c>
      <c r="F327" s="5">
        <v>40587</v>
      </c>
      <c r="G327" s="4">
        <v>5</v>
      </c>
      <c r="H327" s="4"/>
      <c r="I327" s="4"/>
      <c r="J327" s="7" t="s">
        <v>767</v>
      </c>
      <c r="K327" s="4">
        <f t="shared" si="37"/>
        <v>116</v>
      </c>
      <c r="L327" s="4">
        <f t="shared" si="38"/>
        <v>22</v>
      </c>
      <c r="M327" s="6">
        <f t="shared" si="39"/>
        <v>0.105</v>
      </c>
      <c r="N327" s="6">
        <f t="shared" si="40"/>
        <v>0.63</v>
      </c>
      <c r="O327" s="2"/>
    </row>
    <row r="328" spans="1:15">
      <c r="A328" s="3">
        <v>327</v>
      </c>
      <c r="B328" s="3">
        <v>326</v>
      </c>
      <c r="C328" s="4" t="s">
        <v>318</v>
      </c>
      <c r="D328" s="4" t="s">
        <v>318</v>
      </c>
      <c r="E328" s="4" t="b">
        <f t="shared" si="41"/>
        <v>1</v>
      </c>
      <c r="F328" s="5">
        <v>40587</v>
      </c>
      <c r="G328" s="4">
        <v>12</v>
      </c>
      <c r="H328" s="4" t="s">
        <v>913</v>
      </c>
      <c r="I328" s="4" t="str">
        <f t="shared" si="36"/>
        <v>yahoo</v>
      </c>
      <c r="J328" s="7" t="s">
        <v>768</v>
      </c>
      <c r="K328" s="4">
        <f t="shared" si="37"/>
        <v>54</v>
      </c>
      <c r="L328" s="4">
        <f t="shared" si="38"/>
        <v>9</v>
      </c>
      <c r="M328" s="6">
        <f t="shared" si="39"/>
        <v>0.38</v>
      </c>
      <c r="N328" s="6">
        <f t="shared" si="40"/>
        <v>0.39200000000000002</v>
      </c>
      <c r="O328" s="2"/>
    </row>
    <row r="329" spans="1:15">
      <c r="A329" s="3">
        <v>328</v>
      </c>
      <c r="B329" s="3">
        <v>327</v>
      </c>
      <c r="C329" s="4" t="s">
        <v>319</v>
      </c>
      <c r="D329" s="4" t="s">
        <v>319</v>
      </c>
      <c r="E329" s="4" t="b">
        <f t="shared" si="41"/>
        <v>1</v>
      </c>
      <c r="F329" s="5">
        <v>40587</v>
      </c>
      <c r="G329" s="4">
        <v>7</v>
      </c>
      <c r="H329" s="4" t="s">
        <v>910</v>
      </c>
      <c r="I329" s="4" t="str">
        <f t="shared" si="36"/>
        <v>gmail</v>
      </c>
      <c r="J329" s="7" t="s">
        <v>769</v>
      </c>
      <c r="K329" s="4">
        <f t="shared" si="37"/>
        <v>7</v>
      </c>
      <c r="L329" s="4">
        <f t="shared" si="38"/>
        <v>2</v>
      </c>
      <c r="M329" s="6">
        <f t="shared" si="39"/>
        <v>0.19900000000000001</v>
      </c>
      <c r="N329" s="6">
        <f t="shared" si="40"/>
        <v>1.7999999999999999E-2</v>
      </c>
      <c r="O329" s="2"/>
    </row>
    <row r="330" spans="1:15">
      <c r="A330" s="3">
        <v>329</v>
      </c>
      <c r="B330" s="3">
        <v>328</v>
      </c>
      <c r="C330" s="4" t="s">
        <v>320</v>
      </c>
      <c r="D330" s="4" t="s">
        <v>320</v>
      </c>
      <c r="E330" s="4" t="b">
        <f t="shared" si="41"/>
        <v>1</v>
      </c>
      <c r="F330" s="5">
        <v>40587</v>
      </c>
      <c r="G330" s="4">
        <v>17</v>
      </c>
      <c r="H330" s="4"/>
      <c r="I330" s="4"/>
      <c r="J330" s="7" t="s">
        <v>770</v>
      </c>
      <c r="K330" s="4">
        <f t="shared" si="37"/>
        <v>49</v>
      </c>
      <c r="L330" s="4">
        <f t="shared" si="38"/>
        <v>11</v>
      </c>
      <c r="M330" s="6">
        <f t="shared" si="39"/>
        <v>0.69399999999999995</v>
      </c>
      <c r="N330" s="6">
        <f t="shared" si="40"/>
        <v>0.36399999999999999</v>
      </c>
      <c r="O330" s="2"/>
    </row>
    <row r="331" spans="1:15">
      <c r="A331" s="3">
        <v>330</v>
      </c>
      <c r="B331" s="3">
        <v>329</v>
      </c>
      <c r="C331" s="4" t="s">
        <v>321</v>
      </c>
      <c r="D331" s="4" t="s">
        <v>321</v>
      </c>
      <c r="E331" s="4" t="b">
        <f t="shared" si="41"/>
        <v>1</v>
      </c>
      <c r="F331" s="5">
        <v>40587</v>
      </c>
      <c r="G331" s="4">
        <v>14</v>
      </c>
      <c r="H331" s="4" t="s">
        <v>910</v>
      </c>
      <c r="I331" s="4" t="str">
        <f t="shared" si="36"/>
        <v>gmail</v>
      </c>
      <c r="J331" s="7" t="s">
        <v>771</v>
      </c>
      <c r="K331" s="4">
        <f t="shared" si="37"/>
        <v>39</v>
      </c>
      <c r="L331" s="4">
        <f t="shared" si="38"/>
        <v>10</v>
      </c>
      <c r="M331" s="6">
        <f t="shared" si="39"/>
        <v>0.495</v>
      </c>
      <c r="N331" s="6">
        <f t="shared" si="40"/>
        <v>0.27900000000000003</v>
      </c>
      <c r="O331" s="2"/>
    </row>
    <row r="332" spans="1:15">
      <c r="A332" s="3">
        <v>331</v>
      </c>
      <c r="B332" s="3">
        <v>330</v>
      </c>
      <c r="C332" s="4" t="s">
        <v>322</v>
      </c>
      <c r="D332" s="4" t="s">
        <v>322</v>
      </c>
      <c r="E332" s="4" t="b">
        <f t="shared" si="41"/>
        <v>1</v>
      </c>
      <c r="F332" s="5">
        <v>40587</v>
      </c>
      <c r="G332" s="4">
        <v>7</v>
      </c>
      <c r="H332" s="4" t="s">
        <v>910</v>
      </c>
      <c r="I332" s="4" t="str">
        <f t="shared" si="36"/>
        <v>gmail</v>
      </c>
      <c r="J332" s="7" t="s">
        <v>772</v>
      </c>
      <c r="K332" s="4">
        <f t="shared" si="37"/>
        <v>19</v>
      </c>
      <c r="L332" s="4">
        <f t="shared" si="38"/>
        <v>5</v>
      </c>
      <c r="M332" s="6">
        <f t="shared" si="39"/>
        <v>0.19900000000000001</v>
      </c>
      <c r="N332" s="6">
        <f t="shared" si="40"/>
        <v>0.14399999999999999</v>
      </c>
      <c r="O332" s="2"/>
    </row>
    <row r="333" spans="1:15">
      <c r="A333" s="3">
        <v>332</v>
      </c>
      <c r="B333" s="3">
        <v>331</v>
      </c>
      <c r="C333" s="4" t="s">
        <v>323</v>
      </c>
      <c r="D333" s="4" t="s">
        <v>323</v>
      </c>
      <c r="E333" s="4" t="b">
        <f t="shared" si="41"/>
        <v>1</v>
      </c>
      <c r="F333" s="5">
        <v>40587</v>
      </c>
      <c r="G333" s="4">
        <v>6</v>
      </c>
      <c r="H333" s="4"/>
      <c r="I333" s="4"/>
      <c r="J333" s="7" t="s">
        <v>773</v>
      </c>
      <c r="K333" s="4">
        <f t="shared" si="37"/>
        <v>81</v>
      </c>
      <c r="L333" s="4">
        <f t="shared" si="38"/>
        <v>16</v>
      </c>
      <c r="M333" s="6">
        <f t="shared" si="39"/>
        <v>0.16700000000000001</v>
      </c>
      <c r="N333" s="6">
        <f t="shared" si="40"/>
        <v>0.52</v>
      </c>
      <c r="O333" s="2"/>
    </row>
    <row r="334" spans="1:15">
      <c r="A334" s="3">
        <v>333</v>
      </c>
      <c r="B334" s="3">
        <v>332</v>
      </c>
      <c r="C334" s="4" t="s">
        <v>324</v>
      </c>
      <c r="D334" s="4" t="s">
        <v>324</v>
      </c>
      <c r="E334" s="4" t="b">
        <f t="shared" si="41"/>
        <v>1</v>
      </c>
      <c r="F334" s="5">
        <v>40587</v>
      </c>
      <c r="G334" s="4">
        <v>5</v>
      </c>
      <c r="H334" s="4" t="s">
        <v>910</v>
      </c>
      <c r="I334" s="4" t="str">
        <f t="shared" si="36"/>
        <v>gmail</v>
      </c>
      <c r="J334" s="7" t="s">
        <v>774</v>
      </c>
      <c r="K334" s="4">
        <f t="shared" si="37"/>
        <v>28</v>
      </c>
      <c r="L334" s="4">
        <f t="shared" si="38"/>
        <v>6</v>
      </c>
      <c r="M334" s="6">
        <f t="shared" si="39"/>
        <v>0.105</v>
      </c>
      <c r="N334" s="6">
        <f t="shared" si="40"/>
        <v>0.215</v>
      </c>
      <c r="O334" s="2"/>
    </row>
    <row r="335" spans="1:15">
      <c r="A335" s="3">
        <v>334</v>
      </c>
      <c r="B335" s="3">
        <v>333</v>
      </c>
      <c r="C335" s="4" t="s">
        <v>205</v>
      </c>
      <c r="D335" s="4" t="s">
        <v>205</v>
      </c>
      <c r="E335" s="4" t="b">
        <f t="shared" si="41"/>
        <v>1</v>
      </c>
      <c r="F335" s="5">
        <v>40587</v>
      </c>
      <c r="G335" s="4">
        <v>5</v>
      </c>
      <c r="H335" s="4"/>
      <c r="I335" s="4"/>
      <c r="J335" s="7" t="s">
        <v>775</v>
      </c>
      <c r="K335" s="4">
        <f t="shared" si="37"/>
        <v>23</v>
      </c>
      <c r="L335" s="4">
        <f t="shared" si="38"/>
        <v>6</v>
      </c>
      <c r="M335" s="6">
        <f t="shared" si="39"/>
        <v>0.105</v>
      </c>
      <c r="N335" s="6">
        <f t="shared" si="40"/>
        <v>0.17399999999999999</v>
      </c>
      <c r="O335" s="2"/>
    </row>
    <row r="336" spans="1:15">
      <c r="A336" s="3">
        <v>335</v>
      </c>
      <c r="B336" s="3">
        <v>334</v>
      </c>
      <c r="C336" s="4" t="s">
        <v>325</v>
      </c>
      <c r="D336" s="4" t="s">
        <v>325</v>
      </c>
      <c r="E336" s="4" t="b">
        <f t="shared" si="41"/>
        <v>1</v>
      </c>
      <c r="F336" s="5">
        <v>40587</v>
      </c>
      <c r="G336" s="4">
        <v>10</v>
      </c>
      <c r="H336" s="4" t="s">
        <v>910</v>
      </c>
      <c r="I336" s="4" t="str">
        <f t="shared" si="36"/>
        <v>gmail</v>
      </c>
      <c r="J336" s="7" t="s">
        <v>776</v>
      </c>
      <c r="K336" s="4">
        <f t="shared" si="37"/>
        <v>178</v>
      </c>
      <c r="L336" s="4">
        <f t="shared" si="38"/>
        <v>36</v>
      </c>
      <c r="M336" s="6">
        <f t="shared" si="39"/>
        <v>0.30499999999999999</v>
      </c>
      <c r="N336" s="6">
        <f t="shared" si="40"/>
        <v>0.77</v>
      </c>
      <c r="O336" s="2"/>
    </row>
    <row r="337" spans="1:15">
      <c r="A337" s="3">
        <v>336</v>
      </c>
      <c r="B337" s="3">
        <v>335</v>
      </c>
      <c r="C337" s="4" t="s">
        <v>326</v>
      </c>
      <c r="D337" s="4" t="s">
        <v>326</v>
      </c>
      <c r="E337" s="4" t="b">
        <f t="shared" si="41"/>
        <v>1</v>
      </c>
      <c r="F337" s="5">
        <v>40587</v>
      </c>
      <c r="G337" s="4">
        <v>9</v>
      </c>
      <c r="H337" s="4"/>
      <c r="I337" s="4"/>
      <c r="J337" s="7" t="s">
        <v>777</v>
      </c>
      <c r="K337" s="4">
        <f t="shared" si="37"/>
        <v>298</v>
      </c>
      <c r="L337" s="4">
        <f t="shared" si="38"/>
        <v>195</v>
      </c>
      <c r="M337" s="6">
        <f t="shared" si="39"/>
        <v>0.27700000000000002</v>
      </c>
      <c r="N337" s="6">
        <f t="shared" si="40"/>
        <v>0.88900000000000001</v>
      </c>
      <c r="O337" s="2"/>
    </row>
    <row r="338" spans="1:15">
      <c r="A338" s="3">
        <v>337</v>
      </c>
      <c r="B338" s="3">
        <v>336</v>
      </c>
      <c r="C338" s="4" t="s">
        <v>327</v>
      </c>
      <c r="D338" s="4" t="s">
        <v>327</v>
      </c>
      <c r="E338" s="4" t="b">
        <f t="shared" si="41"/>
        <v>1</v>
      </c>
      <c r="F338" s="5">
        <v>40588</v>
      </c>
      <c r="G338" s="4">
        <v>18</v>
      </c>
      <c r="H338" s="4" t="s">
        <v>910</v>
      </c>
      <c r="I338" s="4" t="str">
        <f t="shared" si="36"/>
        <v>gmail</v>
      </c>
      <c r="J338" s="7" t="s">
        <v>778</v>
      </c>
      <c r="K338" s="4">
        <f t="shared" si="37"/>
        <v>506</v>
      </c>
      <c r="L338" s="4">
        <f t="shared" si="38"/>
        <v>83</v>
      </c>
      <c r="M338" s="6">
        <f t="shared" si="39"/>
        <v>0.745</v>
      </c>
      <c r="N338" s="6">
        <f t="shared" si="40"/>
        <v>0.98299999999999998</v>
      </c>
      <c r="O338" s="2"/>
    </row>
    <row r="339" spans="1:15">
      <c r="A339" s="3">
        <v>338</v>
      </c>
      <c r="B339" s="3">
        <v>337</v>
      </c>
      <c r="C339" s="4" t="s">
        <v>328</v>
      </c>
      <c r="D339" s="4" t="s">
        <v>328</v>
      </c>
      <c r="E339" s="4" t="b">
        <f t="shared" si="41"/>
        <v>1</v>
      </c>
      <c r="F339" s="5">
        <v>40588</v>
      </c>
      <c r="G339" s="4">
        <v>6</v>
      </c>
      <c r="H339" s="4"/>
      <c r="I339" s="4"/>
      <c r="J339" s="7" t="s">
        <v>779</v>
      </c>
      <c r="K339" s="4">
        <f t="shared" si="37"/>
        <v>36</v>
      </c>
      <c r="L339" s="4">
        <f t="shared" si="38"/>
        <v>7</v>
      </c>
      <c r="M339" s="6">
        <f t="shared" si="39"/>
        <v>0.16700000000000001</v>
      </c>
      <c r="N339" s="6">
        <f t="shared" si="40"/>
        <v>0.254</v>
      </c>
      <c r="O339" s="2"/>
    </row>
    <row r="340" spans="1:15">
      <c r="A340" s="3">
        <v>339</v>
      </c>
      <c r="B340" s="3">
        <v>338</v>
      </c>
      <c r="C340" s="4" t="s">
        <v>228</v>
      </c>
      <c r="D340" s="4" t="s">
        <v>228</v>
      </c>
      <c r="E340" s="4" t="b">
        <f t="shared" si="41"/>
        <v>1</v>
      </c>
      <c r="F340" s="5">
        <v>40588</v>
      </c>
      <c r="G340" s="4">
        <v>15</v>
      </c>
      <c r="H340" s="4" t="s">
        <v>910</v>
      </c>
      <c r="I340" s="4" t="str">
        <f t="shared" si="36"/>
        <v>gmail</v>
      </c>
      <c r="J340" s="7" t="s">
        <v>780</v>
      </c>
      <c r="K340" s="4">
        <f t="shared" si="37"/>
        <v>15</v>
      </c>
      <c r="L340" s="4">
        <f t="shared" si="38"/>
        <v>4</v>
      </c>
      <c r="M340" s="6">
        <f t="shared" si="39"/>
        <v>0.53800000000000003</v>
      </c>
      <c r="N340" s="6">
        <f t="shared" si="40"/>
        <v>0.10299999999999999</v>
      </c>
      <c r="O340" s="2"/>
    </row>
    <row r="341" spans="1:15">
      <c r="A341" s="3">
        <v>340</v>
      </c>
      <c r="B341" s="3">
        <v>339</v>
      </c>
      <c r="C341" s="4" t="s">
        <v>329</v>
      </c>
      <c r="D341" s="4" t="s">
        <v>329</v>
      </c>
      <c r="E341" s="4" t="b">
        <f t="shared" si="41"/>
        <v>1</v>
      </c>
      <c r="F341" s="5">
        <v>40588</v>
      </c>
      <c r="G341" s="4">
        <v>0.5</v>
      </c>
      <c r="H341" s="4" t="s">
        <v>910</v>
      </c>
      <c r="I341" s="4" t="str">
        <f t="shared" si="36"/>
        <v>gmail</v>
      </c>
      <c r="J341" s="7" t="s">
        <v>781</v>
      </c>
      <c r="K341" s="4">
        <f t="shared" si="37"/>
        <v>23</v>
      </c>
      <c r="L341" s="4">
        <f t="shared" si="38"/>
        <v>5</v>
      </c>
      <c r="M341" s="6">
        <f t="shared" si="39"/>
        <v>0</v>
      </c>
      <c r="N341" s="6">
        <f t="shared" si="40"/>
        <v>0.17399999999999999</v>
      </c>
      <c r="O341" s="2"/>
    </row>
    <row r="342" spans="1:15">
      <c r="A342" s="3">
        <v>341</v>
      </c>
      <c r="B342" s="3">
        <v>340</v>
      </c>
      <c r="C342" s="4" t="s">
        <v>330</v>
      </c>
      <c r="D342" s="4" t="s">
        <v>330</v>
      </c>
      <c r="E342" s="4" t="b">
        <f t="shared" si="41"/>
        <v>1</v>
      </c>
      <c r="F342" s="5">
        <v>40588</v>
      </c>
      <c r="G342" s="4">
        <v>5</v>
      </c>
      <c r="H342" s="4"/>
      <c r="I342" s="4"/>
      <c r="J342" s="7" t="s">
        <v>782</v>
      </c>
      <c r="K342" s="4">
        <f t="shared" si="37"/>
        <v>13</v>
      </c>
      <c r="L342" s="4">
        <f t="shared" si="38"/>
        <v>2</v>
      </c>
      <c r="M342" s="6">
        <f t="shared" si="39"/>
        <v>0.105</v>
      </c>
      <c r="N342" s="6">
        <f t="shared" si="40"/>
        <v>8.8999999999999996E-2</v>
      </c>
      <c r="O342" s="2"/>
    </row>
    <row r="343" spans="1:15">
      <c r="A343" s="3">
        <v>342</v>
      </c>
      <c r="B343" s="3">
        <v>341</v>
      </c>
      <c r="C343" s="4" t="s">
        <v>331</v>
      </c>
      <c r="D343" s="4" t="s">
        <v>331</v>
      </c>
      <c r="E343" s="4" t="b">
        <f t="shared" si="41"/>
        <v>1</v>
      </c>
      <c r="F343" s="5">
        <v>40588</v>
      </c>
      <c r="G343" s="4">
        <v>13</v>
      </c>
      <c r="H343" s="4" t="s">
        <v>910</v>
      </c>
      <c r="I343" s="4" t="str">
        <f t="shared" si="36"/>
        <v>gmail</v>
      </c>
      <c r="J343" s="7" t="s">
        <v>783</v>
      </c>
      <c r="K343" s="4">
        <f t="shared" si="37"/>
        <v>181</v>
      </c>
      <c r="L343" s="4">
        <f t="shared" si="38"/>
        <v>35</v>
      </c>
      <c r="M343" s="6">
        <f t="shared" si="39"/>
        <v>0.42799999999999999</v>
      </c>
      <c r="N343" s="6">
        <f t="shared" si="40"/>
        <v>0.77900000000000003</v>
      </c>
      <c r="O343" s="2"/>
    </row>
    <row r="344" spans="1:15">
      <c r="A344" s="3">
        <v>343</v>
      </c>
      <c r="B344" s="3">
        <v>342</v>
      </c>
      <c r="C344" s="4" t="s">
        <v>332</v>
      </c>
      <c r="D344" s="4" t="s">
        <v>332</v>
      </c>
      <c r="E344" s="4" t="b">
        <f t="shared" si="41"/>
        <v>1</v>
      </c>
      <c r="F344" s="5">
        <v>40588</v>
      </c>
      <c r="G344" s="4">
        <v>12</v>
      </c>
      <c r="H344" s="4"/>
      <c r="I344" s="4"/>
      <c r="J344" s="7" t="s">
        <v>784</v>
      </c>
      <c r="K344" s="4">
        <f t="shared" si="37"/>
        <v>88</v>
      </c>
      <c r="L344" s="4">
        <f t="shared" si="38"/>
        <v>17</v>
      </c>
      <c r="M344" s="6">
        <f t="shared" si="39"/>
        <v>0.38</v>
      </c>
      <c r="N344" s="6">
        <f t="shared" si="40"/>
        <v>0.54800000000000004</v>
      </c>
      <c r="O344" s="2"/>
    </row>
    <row r="345" spans="1:15">
      <c r="A345" s="3">
        <v>344</v>
      </c>
      <c r="B345" s="3">
        <v>343</v>
      </c>
      <c r="C345" s="4" t="s">
        <v>333</v>
      </c>
      <c r="D345" s="4" t="s">
        <v>333</v>
      </c>
      <c r="E345" s="4" t="b">
        <f t="shared" si="41"/>
        <v>1</v>
      </c>
      <c r="F345" s="5">
        <v>40588</v>
      </c>
      <c r="G345" s="4">
        <v>11</v>
      </c>
      <c r="H345" s="4" t="s">
        <v>910</v>
      </c>
      <c r="I345" s="4" t="str">
        <f t="shared" si="36"/>
        <v>gmail</v>
      </c>
      <c r="J345" s="7" t="s">
        <v>785</v>
      </c>
      <c r="K345" s="4">
        <f t="shared" si="37"/>
        <v>49</v>
      </c>
      <c r="L345" s="4">
        <f t="shared" si="38"/>
        <v>10</v>
      </c>
      <c r="M345" s="6">
        <f t="shared" si="39"/>
        <v>0.34599999999999997</v>
      </c>
      <c r="N345" s="6">
        <f t="shared" si="40"/>
        <v>0.36399999999999999</v>
      </c>
      <c r="O345" s="2"/>
    </row>
    <row r="346" spans="1:15">
      <c r="A346" s="3">
        <v>345</v>
      </c>
      <c r="B346" s="3">
        <v>344</v>
      </c>
      <c r="C346" s="4" t="s">
        <v>334</v>
      </c>
      <c r="D346" s="4" t="s">
        <v>334</v>
      </c>
      <c r="E346" s="4" t="b">
        <f t="shared" si="41"/>
        <v>1</v>
      </c>
      <c r="F346" s="5">
        <v>40588</v>
      </c>
      <c r="G346" s="4">
        <v>22</v>
      </c>
      <c r="H346" s="4" t="s">
        <v>910</v>
      </c>
      <c r="I346" s="4" t="str">
        <f t="shared" si="36"/>
        <v>gmail</v>
      </c>
      <c r="J346" s="7" t="s">
        <v>786</v>
      </c>
      <c r="K346" s="4">
        <f t="shared" si="37"/>
        <v>70</v>
      </c>
      <c r="L346" s="4">
        <f t="shared" si="38"/>
        <v>14</v>
      </c>
      <c r="M346" s="6">
        <f t="shared" si="39"/>
        <v>0.88900000000000001</v>
      </c>
      <c r="N346" s="6">
        <f t="shared" si="40"/>
        <v>0.46300000000000002</v>
      </c>
      <c r="O346" s="2"/>
    </row>
    <row r="347" spans="1:15">
      <c r="A347" s="3">
        <v>346</v>
      </c>
      <c r="B347" s="3">
        <v>345</v>
      </c>
      <c r="C347" s="4" t="s">
        <v>335</v>
      </c>
      <c r="D347" s="4" t="s">
        <v>335</v>
      </c>
      <c r="E347" s="4" t="b">
        <f t="shared" si="41"/>
        <v>1</v>
      </c>
      <c r="F347" s="5">
        <v>40588</v>
      </c>
      <c r="G347" s="4">
        <v>4</v>
      </c>
      <c r="H347" s="4"/>
      <c r="I347" s="4"/>
      <c r="J347" s="7" t="s">
        <v>787</v>
      </c>
      <c r="K347" s="4">
        <f t="shared" si="37"/>
        <v>85</v>
      </c>
      <c r="L347" s="4">
        <f t="shared" si="38"/>
        <v>18</v>
      </c>
      <c r="M347" s="6">
        <f t="shared" si="39"/>
        <v>6.6000000000000003E-2</v>
      </c>
      <c r="N347" s="6">
        <f t="shared" si="40"/>
        <v>0.53800000000000003</v>
      </c>
      <c r="O347" s="2"/>
    </row>
    <row r="348" spans="1:15">
      <c r="A348" s="3">
        <v>347</v>
      </c>
      <c r="B348" s="3">
        <v>346</v>
      </c>
      <c r="C348" s="4" t="s">
        <v>336</v>
      </c>
      <c r="D348" s="4" t="s">
        <v>336</v>
      </c>
      <c r="E348" s="4" t="b">
        <f t="shared" si="41"/>
        <v>1</v>
      </c>
      <c r="F348" s="5">
        <v>40588</v>
      </c>
      <c r="G348" s="4">
        <v>10</v>
      </c>
      <c r="H348" s="4" t="s">
        <v>910</v>
      </c>
      <c r="I348" s="4" t="str">
        <f t="shared" si="36"/>
        <v>gmail</v>
      </c>
      <c r="J348" s="7" t="s">
        <v>788</v>
      </c>
      <c r="K348" s="4">
        <f t="shared" si="37"/>
        <v>44</v>
      </c>
      <c r="L348" s="4">
        <f t="shared" si="38"/>
        <v>9</v>
      </c>
      <c r="M348" s="6">
        <f t="shared" si="39"/>
        <v>0.30499999999999999</v>
      </c>
      <c r="N348" s="6">
        <f t="shared" si="40"/>
        <v>0.318</v>
      </c>
      <c r="O348" s="2"/>
    </row>
    <row r="349" spans="1:15">
      <c r="A349" s="3">
        <v>348</v>
      </c>
      <c r="B349" s="3">
        <v>347</v>
      </c>
      <c r="C349" s="4" t="s">
        <v>337</v>
      </c>
      <c r="D349" s="4" t="s">
        <v>337</v>
      </c>
      <c r="E349" s="4" t="b">
        <f t="shared" si="41"/>
        <v>1</v>
      </c>
      <c r="F349" s="5">
        <v>40588</v>
      </c>
      <c r="G349" s="4">
        <v>4</v>
      </c>
      <c r="H349" s="4" t="s">
        <v>910</v>
      </c>
      <c r="I349" s="4" t="str">
        <f t="shared" si="36"/>
        <v>gmail</v>
      </c>
      <c r="J349" s="7" t="s">
        <v>789</v>
      </c>
      <c r="K349" s="4">
        <f t="shared" si="37"/>
        <v>11</v>
      </c>
      <c r="L349" s="4">
        <f t="shared" si="38"/>
        <v>3</v>
      </c>
      <c r="M349" s="6">
        <f t="shared" si="39"/>
        <v>6.6000000000000003E-2</v>
      </c>
      <c r="N349" s="6">
        <f t="shared" si="40"/>
        <v>7.4999999999999997E-2</v>
      </c>
      <c r="O349" s="2"/>
    </row>
    <row r="350" spans="1:15">
      <c r="A350" s="3">
        <v>349</v>
      </c>
      <c r="B350" s="3">
        <v>348</v>
      </c>
      <c r="C350" s="4" t="s">
        <v>338</v>
      </c>
      <c r="D350" s="4" t="s">
        <v>338</v>
      </c>
      <c r="E350" s="4" t="b">
        <f t="shared" si="41"/>
        <v>1</v>
      </c>
      <c r="F350" s="5">
        <v>40588</v>
      </c>
      <c r="G350" s="4">
        <v>8</v>
      </c>
      <c r="H350" s="4" t="s">
        <v>910</v>
      </c>
      <c r="I350" s="4" t="str">
        <f t="shared" si="36"/>
        <v>gmail</v>
      </c>
      <c r="J350" s="7" t="s">
        <v>790</v>
      </c>
      <c r="K350" s="4">
        <f t="shared" si="37"/>
        <v>73</v>
      </c>
      <c r="L350" s="4">
        <f t="shared" si="38"/>
        <v>11</v>
      </c>
      <c r="M350" s="6">
        <f t="shared" si="39"/>
        <v>0.23100000000000001</v>
      </c>
      <c r="N350" s="6">
        <f t="shared" si="40"/>
        <v>0.47899999999999998</v>
      </c>
      <c r="O350" s="2"/>
    </row>
    <row r="351" spans="1:15">
      <c r="A351" s="3">
        <v>350</v>
      </c>
      <c r="B351" s="3">
        <v>349</v>
      </c>
      <c r="C351" s="4" t="s">
        <v>339</v>
      </c>
      <c r="D351" s="4" t="s">
        <v>339</v>
      </c>
      <c r="E351" s="4" t="b">
        <f t="shared" si="41"/>
        <v>1</v>
      </c>
      <c r="F351" s="5">
        <v>40588</v>
      </c>
      <c r="G351" s="4">
        <v>19</v>
      </c>
      <c r="H351" s="4"/>
      <c r="I351" s="4"/>
      <c r="J351" s="7" t="s">
        <v>791</v>
      </c>
      <c r="K351" s="4">
        <f t="shared" si="37"/>
        <v>98</v>
      </c>
      <c r="L351" s="4">
        <f t="shared" si="38"/>
        <v>21</v>
      </c>
      <c r="M351" s="6">
        <f t="shared" si="39"/>
        <v>0.80500000000000005</v>
      </c>
      <c r="N351" s="6">
        <f t="shared" si="40"/>
        <v>0.56599999999999995</v>
      </c>
      <c r="O351" s="2"/>
    </row>
    <row r="352" spans="1:15">
      <c r="A352" s="3">
        <v>351</v>
      </c>
      <c r="B352" s="3">
        <v>350</v>
      </c>
      <c r="C352" s="4" t="s">
        <v>340</v>
      </c>
      <c r="D352" s="4" t="s">
        <v>340</v>
      </c>
      <c r="E352" s="4" t="b">
        <f t="shared" si="41"/>
        <v>1</v>
      </c>
      <c r="F352" s="5">
        <v>40588</v>
      </c>
      <c r="G352" s="4">
        <v>15</v>
      </c>
      <c r="H352" s="4" t="s">
        <v>910</v>
      </c>
      <c r="I352" s="4" t="str">
        <f t="shared" si="36"/>
        <v>gmail</v>
      </c>
      <c r="J352" s="7" t="s">
        <v>792</v>
      </c>
      <c r="K352" s="4">
        <f t="shared" si="37"/>
        <v>39</v>
      </c>
      <c r="L352" s="4">
        <f t="shared" si="38"/>
        <v>3</v>
      </c>
      <c r="M352" s="6">
        <f t="shared" si="39"/>
        <v>0.53800000000000003</v>
      </c>
      <c r="N352" s="6">
        <f t="shared" si="40"/>
        <v>0.27900000000000003</v>
      </c>
      <c r="O352" s="2"/>
    </row>
    <row r="353" spans="1:15">
      <c r="A353" s="3">
        <v>352</v>
      </c>
      <c r="B353" s="3">
        <v>351</v>
      </c>
      <c r="C353" s="4" t="s">
        <v>341</v>
      </c>
      <c r="D353" s="4" t="s">
        <v>427</v>
      </c>
      <c r="E353" s="4" t="b">
        <f t="shared" si="41"/>
        <v>0</v>
      </c>
      <c r="F353" s="5">
        <v>40588</v>
      </c>
      <c r="G353" s="4">
        <v>0.5</v>
      </c>
      <c r="H353" s="4" t="s">
        <v>910</v>
      </c>
      <c r="I353" s="4" t="str">
        <f t="shared" si="36"/>
        <v>gmail</v>
      </c>
      <c r="J353" s="7" t="s">
        <v>793</v>
      </c>
      <c r="K353" s="4">
        <f t="shared" si="37"/>
        <v>46</v>
      </c>
      <c r="L353" s="4">
        <f t="shared" si="38"/>
        <v>8</v>
      </c>
      <c r="M353" s="6">
        <f t="shared" si="39"/>
        <v>0</v>
      </c>
      <c r="N353" s="6">
        <f t="shared" si="40"/>
        <v>0.32700000000000001</v>
      </c>
      <c r="O353" s="2"/>
    </row>
    <row r="354" spans="1:15">
      <c r="A354" s="3">
        <v>353</v>
      </c>
      <c r="B354" s="3">
        <v>352</v>
      </c>
      <c r="C354" s="4" t="s">
        <v>342</v>
      </c>
      <c r="D354" s="4" t="s">
        <v>342</v>
      </c>
      <c r="E354" s="4" t="b">
        <f t="shared" si="41"/>
        <v>1</v>
      </c>
      <c r="F354" s="5">
        <v>40588</v>
      </c>
      <c r="G354" s="4">
        <v>8</v>
      </c>
      <c r="H354" s="4" t="s">
        <v>910</v>
      </c>
      <c r="I354" s="4" t="str">
        <f t="shared" si="36"/>
        <v>gmail</v>
      </c>
      <c r="J354" s="7" t="s">
        <v>794</v>
      </c>
      <c r="K354" s="4">
        <f t="shared" si="37"/>
        <v>183</v>
      </c>
      <c r="L354" s="4">
        <f t="shared" si="38"/>
        <v>37</v>
      </c>
      <c r="M354" s="6">
        <f t="shared" si="39"/>
        <v>0.23100000000000001</v>
      </c>
      <c r="N354" s="6">
        <f t="shared" si="40"/>
        <v>0.78400000000000003</v>
      </c>
      <c r="O354" s="2"/>
    </row>
    <row r="355" spans="1:15">
      <c r="A355" s="3">
        <v>354</v>
      </c>
      <c r="B355" s="3">
        <v>353</v>
      </c>
      <c r="C355" s="4" t="s">
        <v>343</v>
      </c>
      <c r="D355" s="4" t="s">
        <v>343</v>
      </c>
      <c r="E355" s="4" t="b">
        <f t="shared" si="41"/>
        <v>1</v>
      </c>
      <c r="F355" s="5">
        <v>40588</v>
      </c>
      <c r="G355" s="4">
        <v>12</v>
      </c>
      <c r="H355" s="4" t="s">
        <v>913</v>
      </c>
      <c r="I355" s="4" t="str">
        <f t="shared" si="36"/>
        <v>yahoo</v>
      </c>
      <c r="J355" s="7" t="s">
        <v>795</v>
      </c>
      <c r="K355" s="4">
        <f t="shared" si="37"/>
        <v>67</v>
      </c>
      <c r="L355" s="4">
        <f t="shared" si="38"/>
        <v>14</v>
      </c>
      <c r="M355" s="6">
        <f t="shared" si="39"/>
        <v>0.38</v>
      </c>
      <c r="N355" s="6">
        <f t="shared" si="40"/>
        <v>0.45800000000000002</v>
      </c>
      <c r="O355" s="2"/>
    </row>
    <row r="356" spans="1:15">
      <c r="A356" s="3">
        <v>355</v>
      </c>
      <c r="B356" s="3">
        <v>354</v>
      </c>
      <c r="C356" s="4" t="s">
        <v>344</v>
      </c>
      <c r="D356" s="4" t="s">
        <v>344</v>
      </c>
      <c r="E356" s="4" t="b">
        <f t="shared" si="41"/>
        <v>1</v>
      </c>
      <c r="F356" s="5">
        <v>40588</v>
      </c>
      <c r="G356" s="4">
        <v>23</v>
      </c>
      <c r="H356" s="4"/>
      <c r="I356" s="4"/>
      <c r="J356" s="7" t="s">
        <v>796</v>
      </c>
      <c r="K356" s="4">
        <f t="shared" si="37"/>
        <v>76</v>
      </c>
      <c r="L356" s="4">
        <f t="shared" si="38"/>
        <v>16</v>
      </c>
      <c r="M356" s="6">
        <f t="shared" si="39"/>
        <v>0.91200000000000003</v>
      </c>
      <c r="N356" s="6">
        <f t="shared" si="40"/>
        <v>0.5</v>
      </c>
      <c r="O356" s="2"/>
    </row>
    <row r="357" spans="1:15">
      <c r="A357" s="3">
        <v>356</v>
      </c>
      <c r="B357" s="3">
        <v>355</v>
      </c>
      <c r="C357" s="4" t="s">
        <v>345</v>
      </c>
      <c r="D357" s="4" t="s">
        <v>345</v>
      </c>
      <c r="E357" s="4" t="b">
        <f t="shared" si="41"/>
        <v>1</v>
      </c>
      <c r="F357" s="5">
        <v>40588</v>
      </c>
      <c r="G357" s="4">
        <v>19</v>
      </c>
      <c r="H357" s="4"/>
      <c r="I357" s="4"/>
      <c r="J357" s="7" t="s">
        <v>797</v>
      </c>
      <c r="K357" s="4">
        <f t="shared" si="37"/>
        <v>133</v>
      </c>
      <c r="L357" s="4">
        <f t="shared" si="38"/>
        <v>29</v>
      </c>
      <c r="M357" s="6">
        <f t="shared" si="39"/>
        <v>0.80500000000000005</v>
      </c>
      <c r="N357" s="6">
        <f t="shared" si="40"/>
        <v>0.67200000000000004</v>
      </c>
      <c r="O357" s="2"/>
    </row>
    <row r="358" spans="1:15">
      <c r="A358" s="3">
        <v>357</v>
      </c>
      <c r="B358" s="3">
        <v>356</v>
      </c>
      <c r="C358" s="4" t="s">
        <v>346</v>
      </c>
      <c r="D358" s="4" t="s">
        <v>346</v>
      </c>
      <c r="E358" s="4" t="b">
        <f t="shared" si="41"/>
        <v>1</v>
      </c>
      <c r="F358" s="5">
        <v>40588</v>
      </c>
      <c r="G358" s="4">
        <v>16</v>
      </c>
      <c r="H358" s="4" t="s">
        <v>911</v>
      </c>
      <c r="I358" s="4" t="str">
        <f t="shared" si="36"/>
        <v>hotmail</v>
      </c>
      <c r="J358" s="7" t="s">
        <v>798</v>
      </c>
      <c r="K358" s="4">
        <f t="shared" si="37"/>
        <v>359</v>
      </c>
      <c r="L358" s="4">
        <f t="shared" si="38"/>
        <v>62</v>
      </c>
      <c r="M358" s="6">
        <f t="shared" si="39"/>
        <v>0.60699999999999998</v>
      </c>
      <c r="N358" s="6">
        <f t="shared" si="40"/>
        <v>0.92600000000000005</v>
      </c>
      <c r="O358" s="2"/>
    </row>
    <row r="359" spans="1:15">
      <c r="A359" s="3">
        <v>358</v>
      </c>
      <c r="B359" s="3">
        <v>357</v>
      </c>
      <c r="C359" s="4" t="s">
        <v>347</v>
      </c>
      <c r="D359" s="4" t="s">
        <v>347</v>
      </c>
      <c r="E359" s="4" t="b">
        <f t="shared" si="41"/>
        <v>1</v>
      </c>
      <c r="F359" s="5">
        <v>40588</v>
      </c>
      <c r="G359" s="4">
        <v>7</v>
      </c>
      <c r="H359" s="4" t="s">
        <v>913</v>
      </c>
      <c r="I359" s="4" t="str">
        <f t="shared" si="36"/>
        <v>yahoo</v>
      </c>
      <c r="J359" s="7" t="s">
        <v>799</v>
      </c>
      <c r="K359" s="4">
        <f t="shared" si="37"/>
        <v>43</v>
      </c>
      <c r="L359" s="4">
        <f t="shared" si="38"/>
        <v>10</v>
      </c>
      <c r="M359" s="6">
        <f t="shared" si="39"/>
        <v>0.19900000000000001</v>
      </c>
      <c r="N359" s="6">
        <f t="shared" si="40"/>
        <v>0.30199999999999999</v>
      </c>
      <c r="O359" s="2"/>
    </row>
    <row r="360" spans="1:15">
      <c r="A360" s="3">
        <v>359</v>
      </c>
      <c r="B360" s="3">
        <v>358</v>
      </c>
      <c r="C360" s="4" t="s">
        <v>348</v>
      </c>
      <c r="D360" s="4" t="s">
        <v>348</v>
      </c>
      <c r="E360" s="4" t="b">
        <f t="shared" si="41"/>
        <v>1</v>
      </c>
      <c r="F360" s="5">
        <v>40588</v>
      </c>
      <c r="G360" s="4">
        <v>2</v>
      </c>
      <c r="H360" s="4" t="s">
        <v>911</v>
      </c>
      <c r="I360" s="4" t="str">
        <f t="shared" si="36"/>
        <v>hotmail</v>
      </c>
      <c r="J360" s="7" t="s">
        <v>800</v>
      </c>
      <c r="K360" s="4">
        <f t="shared" si="37"/>
        <v>52</v>
      </c>
      <c r="L360" s="4">
        <f t="shared" si="38"/>
        <v>14</v>
      </c>
      <c r="M360" s="6">
        <f t="shared" si="39"/>
        <v>0.02</v>
      </c>
      <c r="N360" s="6">
        <f t="shared" si="40"/>
        <v>0.38</v>
      </c>
      <c r="O360" s="2"/>
    </row>
    <row r="361" spans="1:15">
      <c r="A361" s="3">
        <v>360</v>
      </c>
      <c r="B361" s="3">
        <v>359</v>
      </c>
      <c r="C361" s="4" t="s">
        <v>349</v>
      </c>
      <c r="D361" s="4" t="s">
        <v>349</v>
      </c>
      <c r="E361" s="4" t="b">
        <f t="shared" si="41"/>
        <v>1</v>
      </c>
      <c r="F361" s="5">
        <v>40588</v>
      </c>
      <c r="G361" s="4">
        <v>5</v>
      </c>
      <c r="H361" s="4" t="s">
        <v>910</v>
      </c>
      <c r="I361" s="4" t="str">
        <f t="shared" si="36"/>
        <v>gmail</v>
      </c>
      <c r="J361" s="7" t="s">
        <v>685</v>
      </c>
      <c r="K361" s="4">
        <f t="shared" si="37"/>
        <v>7</v>
      </c>
      <c r="L361" s="4">
        <f t="shared" si="38"/>
        <v>2</v>
      </c>
      <c r="M361" s="6">
        <f t="shared" si="39"/>
        <v>0.105</v>
      </c>
      <c r="N361" s="6">
        <f t="shared" si="40"/>
        <v>1.7999999999999999E-2</v>
      </c>
      <c r="O361" s="2"/>
    </row>
    <row r="362" spans="1:15">
      <c r="A362" s="3">
        <v>361</v>
      </c>
      <c r="B362" s="3">
        <v>360</v>
      </c>
      <c r="C362" s="4" t="s">
        <v>152</v>
      </c>
      <c r="D362" s="4" t="s">
        <v>152</v>
      </c>
      <c r="E362" s="4" t="b">
        <f t="shared" si="41"/>
        <v>1</v>
      </c>
      <c r="F362" s="5">
        <v>40588</v>
      </c>
      <c r="G362" s="4">
        <v>9</v>
      </c>
      <c r="H362" s="4"/>
      <c r="I362" s="4"/>
      <c r="J362" s="7" t="s">
        <v>801</v>
      </c>
      <c r="K362" s="4">
        <f t="shared" si="37"/>
        <v>87</v>
      </c>
      <c r="L362" s="4">
        <f t="shared" si="38"/>
        <v>17</v>
      </c>
      <c r="M362" s="6">
        <f t="shared" si="39"/>
        <v>0.27700000000000002</v>
      </c>
      <c r="N362" s="6">
        <f t="shared" si="40"/>
        <v>0.54300000000000004</v>
      </c>
      <c r="O362" s="2"/>
    </row>
    <row r="363" spans="1:15">
      <c r="A363" s="3">
        <v>362</v>
      </c>
      <c r="B363" s="3">
        <v>361</v>
      </c>
      <c r="C363" s="4" t="s">
        <v>350</v>
      </c>
      <c r="D363" s="4" t="s">
        <v>350</v>
      </c>
      <c r="E363" s="4" t="b">
        <f t="shared" si="41"/>
        <v>1</v>
      </c>
      <c r="F363" s="5">
        <v>40588</v>
      </c>
      <c r="G363" s="4">
        <v>16</v>
      </c>
      <c r="H363" s="4"/>
      <c r="I363" s="4"/>
      <c r="J363" s="7" t="s">
        <v>802</v>
      </c>
      <c r="K363" s="4">
        <f t="shared" si="37"/>
        <v>13</v>
      </c>
      <c r="L363" s="4">
        <f t="shared" si="38"/>
        <v>3</v>
      </c>
      <c r="M363" s="6">
        <f t="shared" si="39"/>
        <v>0.60699999999999998</v>
      </c>
      <c r="N363" s="6">
        <f t="shared" si="40"/>
        <v>8.8999999999999996E-2</v>
      </c>
      <c r="O363" s="2"/>
    </row>
    <row r="364" spans="1:15">
      <c r="A364" s="3">
        <v>363</v>
      </c>
      <c r="B364" s="3">
        <v>362</v>
      </c>
      <c r="C364" s="4" t="s">
        <v>351</v>
      </c>
      <c r="D364" s="4" t="s">
        <v>351</v>
      </c>
      <c r="E364" s="4" t="b">
        <f t="shared" si="41"/>
        <v>1</v>
      </c>
      <c r="F364" s="5">
        <v>40588</v>
      </c>
      <c r="G364" s="4">
        <v>18</v>
      </c>
      <c r="H364" s="4"/>
      <c r="I364" s="4"/>
      <c r="J364" s="7" t="s">
        <v>803</v>
      </c>
      <c r="K364" s="4">
        <f t="shared" si="37"/>
        <v>80</v>
      </c>
      <c r="L364" s="4">
        <f t="shared" si="38"/>
        <v>14</v>
      </c>
      <c r="M364" s="6">
        <f t="shared" si="39"/>
        <v>0.745</v>
      </c>
      <c r="N364" s="6">
        <f t="shared" si="40"/>
        <v>0.51100000000000001</v>
      </c>
      <c r="O364" s="2"/>
    </row>
    <row r="365" spans="1:15">
      <c r="A365" s="3">
        <v>364</v>
      </c>
      <c r="B365" s="3">
        <v>363</v>
      </c>
      <c r="C365" s="4" t="s">
        <v>352</v>
      </c>
      <c r="D365" s="4" t="s">
        <v>352</v>
      </c>
      <c r="E365" s="4" t="b">
        <f t="shared" si="41"/>
        <v>1</v>
      </c>
      <c r="F365" s="5">
        <v>40588</v>
      </c>
      <c r="G365" s="4">
        <v>10</v>
      </c>
      <c r="H365" s="4" t="s">
        <v>910</v>
      </c>
      <c r="I365" s="4" t="str">
        <f t="shared" si="36"/>
        <v>gmail</v>
      </c>
      <c r="J365" s="7" t="s">
        <v>804</v>
      </c>
      <c r="K365" s="4">
        <f t="shared" si="37"/>
        <v>450</v>
      </c>
      <c r="L365" s="4">
        <f t="shared" si="38"/>
        <v>76</v>
      </c>
      <c r="M365" s="6">
        <f t="shared" si="39"/>
        <v>0.30499999999999999</v>
      </c>
      <c r="N365" s="6">
        <f t="shared" si="40"/>
        <v>0.96499999999999997</v>
      </c>
      <c r="O365" s="2"/>
    </row>
    <row r="366" spans="1:15">
      <c r="A366" s="3">
        <v>365</v>
      </c>
      <c r="B366" s="3">
        <v>364</v>
      </c>
      <c r="C366" s="4" t="s">
        <v>353</v>
      </c>
      <c r="D366" s="4" t="s">
        <v>353</v>
      </c>
      <c r="E366" s="4" t="b">
        <f t="shared" si="41"/>
        <v>1</v>
      </c>
      <c r="F366" s="5">
        <v>40588</v>
      </c>
      <c r="G366" s="4">
        <v>11</v>
      </c>
      <c r="H366" s="4"/>
      <c r="I366" s="4"/>
      <c r="J366" s="7" t="s">
        <v>725</v>
      </c>
      <c r="K366" s="4">
        <f t="shared" si="37"/>
        <v>8</v>
      </c>
      <c r="L366" s="4">
        <f t="shared" si="38"/>
        <v>2</v>
      </c>
      <c r="M366" s="6">
        <f t="shared" si="39"/>
        <v>0.34599999999999997</v>
      </c>
      <c r="N366" s="6">
        <f t="shared" si="40"/>
        <v>3.5999999999999997E-2</v>
      </c>
      <c r="O366" s="2"/>
    </row>
    <row r="367" spans="1:15">
      <c r="A367" s="3">
        <v>366</v>
      </c>
      <c r="B367" s="3">
        <v>365</v>
      </c>
      <c r="C367" s="4" t="s">
        <v>354</v>
      </c>
      <c r="D367" s="4" t="s">
        <v>354</v>
      </c>
      <c r="E367" s="4" t="b">
        <f t="shared" si="41"/>
        <v>1</v>
      </c>
      <c r="F367" s="5">
        <v>40588</v>
      </c>
      <c r="G367" s="4">
        <v>18</v>
      </c>
      <c r="H367" s="4"/>
      <c r="I367" s="4"/>
      <c r="J367" s="7" t="s">
        <v>805</v>
      </c>
      <c r="K367" s="4">
        <f t="shared" si="37"/>
        <v>211</v>
      </c>
      <c r="L367" s="4">
        <f t="shared" si="38"/>
        <v>34</v>
      </c>
      <c r="M367" s="6">
        <f t="shared" si="39"/>
        <v>0.745</v>
      </c>
      <c r="N367" s="6">
        <f t="shared" si="40"/>
        <v>0.83</v>
      </c>
      <c r="O367" s="2"/>
    </row>
    <row r="368" spans="1:15">
      <c r="A368" s="3">
        <v>367</v>
      </c>
      <c r="B368" s="3">
        <v>366</v>
      </c>
      <c r="C368" s="4" t="s">
        <v>355</v>
      </c>
      <c r="D368" s="4" t="s">
        <v>355</v>
      </c>
      <c r="E368" s="4" t="b">
        <f t="shared" si="41"/>
        <v>1</v>
      </c>
      <c r="F368" s="5">
        <v>40588</v>
      </c>
      <c r="G368" s="4">
        <v>16</v>
      </c>
      <c r="H368" s="4" t="s">
        <v>910</v>
      </c>
      <c r="I368" s="4" t="str">
        <f t="shared" si="36"/>
        <v>gmail</v>
      </c>
      <c r="J368" s="7" t="s">
        <v>806</v>
      </c>
      <c r="K368" s="4">
        <f t="shared" si="37"/>
        <v>16</v>
      </c>
      <c r="L368" s="4">
        <f t="shared" si="38"/>
        <v>5</v>
      </c>
      <c r="M368" s="6">
        <f t="shared" si="39"/>
        <v>0.60699999999999998</v>
      </c>
      <c r="N368" s="6">
        <f t="shared" si="40"/>
        <v>0.11899999999999999</v>
      </c>
      <c r="O368" s="2"/>
    </row>
    <row r="369" spans="1:15">
      <c r="A369" s="3">
        <v>368</v>
      </c>
      <c r="B369" s="3">
        <v>367</v>
      </c>
      <c r="C369" s="4" t="s">
        <v>356</v>
      </c>
      <c r="D369" s="4" t="s">
        <v>356</v>
      </c>
      <c r="E369" s="4" t="b">
        <f t="shared" si="41"/>
        <v>1</v>
      </c>
      <c r="F369" s="5">
        <v>40588</v>
      </c>
      <c r="G369" s="4">
        <v>12</v>
      </c>
      <c r="H369" s="4" t="s">
        <v>910</v>
      </c>
      <c r="I369" s="4" t="str">
        <f t="shared" si="36"/>
        <v>gmail</v>
      </c>
      <c r="J369" s="7" t="s">
        <v>807</v>
      </c>
      <c r="K369" s="4">
        <f t="shared" si="37"/>
        <v>53</v>
      </c>
      <c r="L369" s="4">
        <f t="shared" si="38"/>
        <v>12</v>
      </c>
      <c r="M369" s="6">
        <f t="shared" si="39"/>
        <v>0.38</v>
      </c>
      <c r="N369" s="6">
        <f t="shared" si="40"/>
        <v>0.38300000000000001</v>
      </c>
      <c r="O369" s="2"/>
    </row>
    <row r="370" spans="1:15">
      <c r="A370" s="3">
        <v>369</v>
      </c>
      <c r="B370" s="3">
        <v>368</v>
      </c>
      <c r="C370" s="4" t="s">
        <v>357</v>
      </c>
      <c r="D370" s="4" t="s">
        <v>357</v>
      </c>
      <c r="E370" s="4" t="b">
        <f t="shared" si="41"/>
        <v>1</v>
      </c>
      <c r="F370" s="5">
        <v>40588</v>
      </c>
      <c r="G370" s="4">
        <v>16</v>
      </c>
      <c r="H370" s="4" t="s">
        <v>911</v>
      </c>
      <c r="I370" s="4" t="str">
        <f t="shared" si="36"/>
        <v>hotmail</v>
      </c>
      <c r="J370" s="7" t="s">
        <v>808</v>
      </c>
      <c r="K370" s="4">
        <f t="shared" si="37"/>
        <v>480</v>
      </c>
      <c r="L370" s="4">
        <f t="shared" si="38"/>
        <v>91</v>
      </c>
      <c r="M370" s="6">
        <f t="shared" si="39"/>
        <v>0.60699999999999998</v>
      </c>
      <c r="N370" s="6">
        <f t="shared" si="40"/>
        <v>0.97899999999999998</v>
      </c>
      <c r="O370" s="2"/>
    </row>
    <row r="371" spans="1:15">
      <c r="A371" s="3">
        <v>370</v>
      </c>
      <c r="B371" s="3">
        <v>369</v>
      </c>
      <c r="C371" s="4" t="s">
        <v>358</v>
      </c>
      <c r="D371" s="4" t="s">
        <v>358</v>
      </c>
      <c r="E371" s="4" t="b">
        <f t="shared" si="41"/>
        <v>1</v>
      </c>
      <c r="F371" s="5">
        <v>40588</v>
      </c>
      <c r="G371" s="4">
        <v>22</v>
      </c>
      <c r="H371" s="4" t="s">
        <v>911</v>
      </c>
      <c r="I371" s="4" t="str">
        <f t="shared" si="36"/>
        <v>hotmail</v>
      </c>
      <c r="J371" s="7" t="s">
        <v>809</v>
      </c>
      <c r="K371" s="4">
        <f t="shared" si="37"/>
        <v>206</v>
      </c>
      <c r="L371" s="4">
        <f t="shared" si="38"/>
        <v>34</v>
      </c>
      <c r="M371" s="6">
        <f t="shared" si="39"/>
        <v>0.88900000000000001</v>
      </c>
      <c r="N371" s="6">
        <f t="shared" si="40"/>
        <v>0.82099999999999995</v>
      </c>
      <c r="O371" s="2"/>
    </row>
    <row r="372" spans="1:15">
      <c r="A372" s="3">
        <v>371</v>
      </c>
      <c r="B372" s="3">
        <v>370</v>
      </c>
      <c r="C372" s="4" t="s">
        <v>359</v>
      </c>
      <c r="D372" s="4" t="s">
        <v>359</v>
      </c>
      <c r="E372" s="4" t="b">
        <f t="shared" si="41"/>
        <v>1</v>
      </c>
      <c r="F372" s="5">
        <v>40588</v>
      </c>
      <c r="G372" s="4">
        <v>2</v>
      </c>
      <c r="H372" s="4" t="s">
        <v>910</v>
      </c>
      <c r="I372" s="4" t="str">
        <f t="shared" si="36"/>
        <v>gmail</v>
      </c>
      <c r="J372" s="7" t="s">
        <v>810</v>
      </c>
      <c r="K372" s="4">
        <f t="shared" si="37"/>
        <v>187</v>
      </c>
      <c r="L372" s="4">
        <f t="shared" si="38"/>
        <v>38</v>
      </c>
      <c r="M372" s="6">
        <f t="shared" si="39"/>
        <v>0.02</v>
      </c>
      <c r="N372" s="6">
        <f t="shared" si="40"/>
        <v>0.79300000000000004</v>
      </c>
      <c r="O372" s="2"/>
    </row>
    <row r="373" spans="1:15">
      <c r="A373" s="3">
        <v>372</v>
      </c>
      <c r="B373" s="3">
        <v>371</v>
      </c>
      <c r="C373" s="4" t="s">
        <v>360</v>
      </c>
      <c r="D373" s="4" t="s">
        <v>360</v>
      </c>
      <c r="E373" s="4" t="b">
        <f t="shared" si="41"/>
        <v>1</v>
      </c>
      <c r="F373" s="5">
        <v>40588</v>
      </c>
      <c r="G373" s="4">
        <v>17</v>
      </c>
      <c r="H373" s="4" t="s">
        <v>910</v>
      </c>
      <c r="I373" s="4" t="str">
        <f t="shared" si="36"/>
        <v>gmail</v>
      </c>
      <c r="J373" s="7" t="s">
        <v>811</v>
      </c>
      <c r="K373" s="4">
        <f t="shared" si="37"/>
        <v>132</v>
      </c>
      <c r="L373" s="4">
        <f t="shared" si="38"/>
        <v>25</v>
      </c>
      <c r="M373" s="6">
        <f t="shared" si="39"/>
        <v>0.69399999999999995</v>
      </c>
      <c r="N373" s="6">
        <f t="shared" si="40"/>
        <v>0.66700000000000004</v>
      </c>
      <c r="O373" s="2"/>
    </row>
    <row r="374" spans="1:15">
      <c r="A374" s="3">
        <v>373</v>
      </c>
      <c r="B374" s="3">
        <v>372</v>
      </c>
      <c r="C374" s="4" t="s">
        <v>361</v>
      </c>
      <c r="D374" s="4" t="s">
        <v>361</v>
      </c>
      <c r="E374" s="4" t="b">
        <f t="shared" si="41"/>
        <v>1</v>
      </c>
      <c r="F374" s="5">
        <v>40588</v>
      </c>
      <c r="G374" s="4">
        <v>16</v>
      </c>
      <c r="H374" s="4"/>
      <c r="I374" s="4"/>
      <c r="J374" s="7" t="s">
        <v>812</v>
      </c>
      <c r="K374" s="4">
        <f t="shared" si="37"/>
        <v>125</v>
      </c>
      <c r="L374" s="4">
        <f t="shared" si="38"/>
        <v>26</v>
      </c>
      <c r="M374" s="6">
        <f t="shared" si="39"/>
        <v>0.60699999999999998</v>
      </c>
      <c r="N374" s="6">
        <f t="shared" si="40"/>
        <v>0.64900000000000002</v>
      </c>
      <c r="O374" s="2"/>
    </row>
    <row r="375" spans="1:15">
      <c r="A375" s="3">
        <v>374</v>
      </c>
      <c r="B375" s="3">
        <v>373</v>
      </c>
      <c r="C375" s="4" t="s">
        <v>362</v>
      </c>
      <c r="D375" s="4" t="s">
        <v>362</v>
      </c>
      <c r="E375" s="4" t="b">
        <f t="shared" si="41"/>
        <v>1</v>
      </c>
      <c r="F375" s="5">
        <v>40588</v>
      </c>
      <c r="G375" s="4">
        <v>1</v>
      </c>
      <c r="H375" s="4"/>
      <c r="I375" s="4"/>
      <c r="J375" s="7" t="s">
        <v>813</v>
      </c>
      <c r="K375" s="4">
        <f t="shared" si="37"/>
        <v>105</v>
      </c>
      <c r="L375" s="4">
        <f t="shared" si="38"/>
        <v>26</v>
      </c>
      <c r="M375" s="6">
        <f t="shared" si="39"/>
        <v>8.9999999999999993E-3</v>
      </c>
      <c r="N375" s="6">
        <f t="shared" si="40"/>
        <v>0.58699999999999997</v>
      </c>
      <c r="O375" s="2"/>
    </row>
    <row r="376" spans="1:15">
      <c r="A376" s="3">
        <v>375</v>
      </c>
      <c r="B376" s="3">
        <v>374</v>
      </c>
      <c r="C376" s="4" t="s">
        <v>363</v>
      </c>
      <c r="D376" s="4" t="s">
        <v>363</v>
      </c>
      <c r="E376" s="4" t="b">
        <f t="shared" si="41"/>
        <v>1</v>
      </c>
      <c r="F376" s="5">
        <v>40588</v>
      </c>
      <c r="G376" s="4">
        <v>22</v>
      </c>
      <c r="H376" s="4" t="s">
        <v>910</v>
      </c>
      <c r="I376" s="4" t="str">
        <f t="shared" si="36"/>
        <v>gmail</v>
      </c>
      <c r="J376" s="7" t="s">
        <v>814</v>
      </c>
      <c r="K376" s="4">
        <f t="shared" si="37"/>
        <v>313</v>
      </c>
      <c r="L376" s="4">
        <f t="shared" si="38"/>
        <v>51</v>
      </c>
      <c r="M376" s="6">
        <f t="shared" si="39"/>
        <v>0.88900000000000001</v>
      </c>
      <c r="N376" s="6">
        <f t="shared" si="40"/>
        <v>0.90300000000000002</v>
      </c>
      <c r="O376" s="2"/>
    </row>
    <row r="377" spans="1:15">
      <c r="A377" s="3">
        <v>376</v>
      </c>
      <c r="B377" s="3">
        <v>375</v>
      </c>
      <c r="C377" s="4" t="s">
        <v>364</v>
      </c>
      <c r="D377" s="4" t="s">
        <v>364</v>
      </c>
      <c r="E377" s="4" t="b">
        <f t="shared" si="41"/>
        <v>1</v>
      </c>
      <c r="F377" s="5">
        <v>40588</v>
      </c>
      <c r="G377" s="4">
        <v>8</v>
      </c>
      <c r="H377" s="4"/>
      <c r="I377" s="4"/>
      <c r="J377" s="7" t="s">
        <v>815</v>
      </c>
      <c r="K377" s="4">
        <f t="shared" si="37"/>
        <v>17</v>
      </c>
      <c r="L377" s="4">
        <f t="shared" si="38"/>
        <v>4</v>
      </c>
      <c r="M377" s="6">
        <f t="shared" si="39"/>
        <v>0.23100000000000001</v>
      </c>
      <c r="N377" s="6">
        <f t="shared" si="40"/>
        <v>0.13</v>
      </c>
      <c r="O377" s="2"/>
    </row>
    <row r="378" spans="1:15">
      <c r="A378" s="3">
        <v>377</v>
      </c>
      <c r="B378" s="3">
        <v>376</v>
      </c>
      <c r="C378" s="4" t="s">
        <v>365</v>
      </c>
      <c r="D378" s="4" t="s">
        <v>428</v>
      </c>
      <c r="E378" s="4" t="b">
        <f t="shared" si="41"/>
        <v>0</v>
      </c>
      <c r="F378" s="5">
        <v>40588</v>
      </c>
      <c r="G378" s="4">
        <v>6</v>
      </c>
      <c r="H378" s="4" t="s">
        <v>913</v>
      </c>
      <c r="I378" s="4" t="str">
        <f t="shared" si="36"/>
        <v>yahoo</v>
      </c>
      <c r="J378" s="7" t="s">
        <v>816</v>
      </c>
      <c r="K378" s="4">
        <f t="shared" si="37"/>
        <v>231</v>
      </c>
      <c r="L378" s="4">
        <f t="shared" si="38"/>
        <v>47</v>
      </c>
      <c r="M378" s="6">
        <f t="shared" si="39"/>
        <v>0.16700000000000001</v>
      </c>
      <c r="N378" s="6">
        <f t="shared" si="40"/>
        <v>0.84799999999999998</v>
      </c>
      <c r="O378" s="2"/>
    </row>
    <row r="379" spans="1:15">
      <c r="A379" s="3">
        <v>378</v>
      </c>
      <c r="B379" s="3">
        <v>377</v>
      </c>
      <c r="C379" s="4" t="s">
        <v>366</v>
      </c>
      <c r="D379" s="4" t="s">
        <v>429</v>
      </c>
      <c r="E379" s="4" t="b">
        <f t="shared" si="41"/>
        <v>0</v>
      </c>
      <c r="F379" s="5">
        <v>40588</v>
      </c>
      <c r="G379" s="4">
        <v>21</v>
      </c>
      <c r="H379" s="4" t="s">
        <v>910</v>
      </c>
      <c r="I379" s="4" t="str">
        <f t="shared" si="36"/>
        <v>gmail</v>
      </c>
      <c r="J379" s="7" t="s">
        <v>817</v>
      </c>
      <c r="K379" s="4">
        <f t="shared" si="37"/>
        <v>163</v>
      </c>
      <c r="L379" s="4">
        <f t="shared" si="38"/>
        <v>30</v>
      </c>
      <c r="M379" s="6">
        <f t="shared" si="39"/>
        <v>0.84599999999999997</v>
      </c>
      <c r="N379" s="6">
        <f t="shared" si="40"/>
        <v>0.752</v>
      </c>
      <c r="O379" s="2"/>
    </row>
    <row r="380" spans="1:15">
      <c r="A380" s="3">
        <v>379</v>
      </c>
      <c r="B380" s="3">
        <v>378</v>
      </c>
      <c r="C380" s="4" t="s">
        <v>367</v>
      </c>
      <c r="D380" s="4" t="s">
        <v>367</v>
      </c>
      <c r="E380" s="4" t="b">
        <f t="shared" si="41"/>
        <v>1</v>
      </c>
      <c r="F380" s="5">
        <v>40588</v>
      </c>
      <c r="G380" s="4">
        <v>13</v>
      </c>
      <c r="H380" s="4"/>
      <c r="I380" s="4"/>
      <c r="J380" s="7" t="s">
        <v>818</v>
      </c>
      <c r="K380" s="4">
        <f t="shared" si="37"/>
        <v>35</v>
      </c>
      <c r="L380" s="4">
        <f t="shared" si="38"/>
        <v>7</v>
      </c>
      <c r="M380" s="6">
        <f t="shared" si="39"/>
        <v>0.42799999999999999</v>
      </c>
      <c r="N380" s="6">
        <f t="shared" si="40"/>
        <v>0.247</v>
      </c>
      <c r="O380" s="2"/>
    </row>
    <row r="381" spans="1:15">
      <c r="A381" s="3">
        <v>380</v>
      </c>
      <c r="B381" s="3">
        <v>379</v>
      </c>
      <c r="C381" s="4" t="s">
        <v>368</v>
      </c>
      <c r="D381" s="4" t="s">
        <v>368</v>
      </c>
      <c r="E381" s="4" t="b">
        <f t="shared" si="41"/>
        <v>1</v>
      </c>
      <c r="F381" s="5">
        <v>40588</v>
      </c>
      <c r="G381" s="4">
        <v>15</v>
      </c>
      <c r="H381" s="4"/>
      <c r="I381" s="4"/>
      <c r="J381" s="7" t="s">
        <v>819</v>
      </c>
      <c r="K381" s="4">
        <f t="shared" si="37"/>
        <v>225</v>
      </c>
      <c r="L381" s="4">
        <f t="shared" si="38"/>
        <v>45</v>
      </c>
      <c r="M381" s="6">
        <f t="shared" si="39"/>
        <v>0.53800000000000003</v>
      </c>
      <c r="N381" s="6">
        <f t="shared" si="40"/>
        <v>0.84599999999999997</v>
      </c>
      <c r="O381" s="2"/>
    </row>
    <row r="382" spans="1:15">
      <c r="A382" s="3">
        <v>381</v>
      </c>
      <c r="B382" s="3">
        <v>380</v>
      </c>
      <c r="C382" s="4" t="s">
        <v>369</v>
      </c>
      <c r="D382" s="4" t="s">
        <v>369</v>
      </c>
      <c r="E382" s="4" t="b">
        <f t="shared" si="41"/>
        <v>1</v>
      </c>
      <c r="F382" s="5">
        <v>40588</v>
      </c>
      <c r="G382" s="4">
        <v>14</v>
      </c>
      <c r="H382" s="4" t="s">
        <v>910</v>
      </c>
      <c r="I382" s="4" t="str">
        <f t="shared" si="36"/>
        <v>gmail</v>
      </c>
      <c r="J382" s="7" t="s">
        <v>820</v>
      </c>
      <c r="K382" s="4">
        <f t="shared" si="37"/>
        <v>35</v>
      </c>
      <c r="L382" s="4">
        <f t="shared" si="38"/>
        <v>7</v>
      </c>
      <c r="M382" s="6">
        <f t="shared" si="39"/>
        <v>0.495</v>
      </c>
      <c r="N382" s="6">
        <f t="shared" si="40"/>
        <v>0.247</v>
      </c>
      <c r="O382" s="2"/>
    </row>
    <row r="383" spans="1:15">
      <c r="A383" s="3">
        <v>382</v>
      </c>
      <c r="B383" s="3">
        <v>381</v>
      </c>
      <c r="C383" s="4" t="s">
        <v>370</v>
      </c>
      <c r="D383" s="4" t="s">
        <v>370</v>
      </c>
      <c r="E383" s="4" t="b">
        <f t="shared" si="41"/>
        <v>1</v>
      </c>
      <c r="F383" s="5">
        <v>40588</v>
      </c>
      <c r="G383" s="4">
        <v>15</v>
      </c>
      <c r="H383" s="4"/>
      <c r="I383" s="4"/>
      <c r="J383" s="7" t="s">
        <v>821</v>
      </c>
      <c r="K383" s="4">
        <f t="shared" si="37"/>
        <v>184</v>
      </c>
      <c r="L383" s="4">
        <f t="shared" si="38"/>
        <v>33</v>
      </c>
      <c r="M383" s="6">
        <f t="shared" si="39"/>
        <v>0.53800000000000003</v>
      </c>
      <c r="N383" s="6">
        <f t="shared" si="40"/>
        <v>0.78600000000000003</v>
      </c>
      <c r="O383" s="2"/>
    </row>
    <row r="384" spans="1:15">
      <c r="A384" s="3">
        <v>383</v>
      </c>
      <c r="B384" s="3">
        <v>382</v>
      </c>
      <c r="C384" s="4" t="s">
        <v>371</v>
      </c>
      <c r="D384" s="4" t="s">
        <v>371</v>
      </c>
      <c r="E384" s="4" t="b">
        <f t="shared" si="41"/>
        <v>1</v>
      </c>
      <c r="F384" s="5">
        <v>40588</v>
      </c>
      <c r="G384" s="4">
        <v>16</v>
      </c>
      <c r="H384" s="4" t="s">
        <v>913</v>
      </c>
      <c r="I384" s="4" t="str">
        <f t="shared" si="36"/>
        <v>yahoo</v>
      </c>
      <c r="J384" s="7" t="s">
        <v>822</v>
      </c>
      <c r="K384" s="4">
        <f t="shared" si="37"/>
        <v>74</v>
      </c>
      <c r="L384" s="4">
        <f t="shared" si="38"/>
        <v>13</v>
      </c>
      <c r="M384" s="6">
        <f t="shared" si="39"/>
        <v>0.60699999999999998</v>
      </c>
      <c r="N384" s="6">
        <f t="shared" si="40"/>
        <v>0.48599999999999999</v>
      </c>
      <c r="O384" s="2"/>
    </row>
    <row r="385" spans="1:15">
      <c r="A385" s="3">
        <v>384</v>
      </c>
      <c r="B385" s="3">
        <v>383</v>
      </c>
      <c r="C385" s="4" t="s">
        <v>372</v>
      </c>
      <c r="D385" s="4" t="s">
        <v>372</v>
      </c>
      <c r="E385" s="4" t="b">
        <f t="shared" si="41"/>
        <v>1</v>
      </c>
      <c r="F385" s="5">
        <v>40588</v>
      </c>
      <c r="G385" s="4">
        <v>10</v>
      </c>
      <c r="H385" s="4"/>
      <c r="I385" s="4"/>
      <c r="J385" s="7" t="s">
        <v>823</v>
      </c>
      <c r="K385" s="4">
        <f t="shared" si="37"/>
        <v>9</v>
      </c>
      <c r="L385" s="4">
        <f t="shared" si="38"/>
        <v>2</v>
      </c>
      <c r="M385" s="6">
        <f t="shared" si="39"/>
        <v>0.30499999999999999</v>
      </c>
      <c r="N385" s="6">
        <f t="shared" si="40"/>
        <v>5.5E-2</v>
      </c>
      <c r="O385" s="2"/>
    </row>
    <row r="386" spans="1:15">
      <c r="A386" s="3">
        <v>385</v>
      </c>
      <c r="B386" s="3">
        <v>384</v>
      </c>
      <c r="C386" s="4" t="s">
        <v>45</v>
      </c>
      <c r="D386" s="4" t="s">
        <v>45</v>
      </c>
      <c r="E386" s="4" t="b">
        <f t="shared" si="41"/>
        <v>1</v>
      </c>
      <c r="F386" s="5">
        <v>40588</v>
      </c>
      <c r="G386" s="4">
        <v>13</v>
      </c>
      <c r="H386" s="4"/>
      <c r="I386" s="4"/>
      <c r="J386" s="7" t="s">
        <v>824</v>
      </c>
      <c r="K386" s="4">
        <f t="shared" si="37"/>
        <v>19</v>
      </c>
      <c r="L386" s="4">
        <f t="shared" si="38"/>
        <v>4</v>
      </c>
      <c r="M386" s="6">
        <f t="shared" si="39"/>
        <v>0.42799999999999999</v>
      </c>
      <c r="N386" s="6">
        <f t="shared" si="40"/>
        <v>0.14399999999999999</v>
      </c>
      <c r="O386" s="2"/>
    </row>
    <row r="387" spans="1:15">
      <c r="A387" s="3">
        <v>386</v>
      </c>
      <c r="B387" s="3">
        <v>385</v>
      </c>
      <c r="C387" s="4" t="s">
        <v>373</v>
      </c>
      <c r="D387" s="4" t="s">
        <v>373</v>
      </c>
      <c r="E387" s="4" t="b">
        <f t="shared" si="41"/>
        <v>1</v>
      </c>
      <c r="F387" s="5">
        <v>40588</v>
      </c>
      <c r="G387" s="4">
        <v>3</v>
      </c>
      <c r="H387" s="4" t="s">
        <v>910</v>
      </c>
      <c r="I387" s="4" t="str">
        <f t="shared" ref="I387:I438" si="42">LEFT(H387,FIND(".",H387)-1)</f>
        <v>gmail</v>
      </c>
      <c r="J387" s="7" t="s">
        <v>825</v>
      </c>
      <c r="K387" s="4">
        <f t="shared" ref="K387:K438" si="43">LEN(J387)</f>
        <v>24</v>
      </c>
      <c r="L387" s="4">
        <f t="shared" ref="L387:L438" si="44">K387-LEN(SUBSTITUTE(J387," ",""))+1</f>
        <v>7</v>
      </c>
      <c r="M387" s="6">
        <f t="shared" ref="M387:M438" si="45">PERCENTRANK($G$2:$G$438,G387)</f>
        <v>0.05</v>
      </c>
      <c r="N387" s="6">
        <f t="shared" ref="N387:N438" si="46">PERCENTRANK($K$2:$K$438,K387)</f>
        <v>0.19</v>
      </c>
      <c r="O387" s="2"/>
    </row>
    <row r="388" spans="1:15">
      <c r="A388" s="3">
        <v>387</v>
      </c>
      <c r="B388" s="3">
        <v>386</v>
      </c>
      <c r="C388" s="4" t="s">
        <v>374</v>
      </c>
      <c r="D388" s="4" t="s">
        <v>374</v>
      </c>
      <c r="E388" s="4" t="b">
        <f t="shared" ref="E388:E438" si="47">C388=D388</f>
        <v>1</v>
      </c>
      <c r="F388" s="5">
        <v>40588</v>
      </c>
      <c r="G388" s="4">
        <v>12</v>
      </c>
      <c r="H388" s="4"/>
      <c r="I388" s="4"/>
      <c r="J388" s="7" t="s">
        <v>826</v>
      </c>
      <c r="K388" s="4">
        <f t="shared" si="43"/>
        <v>306</v>
      </c>
      <c r="L388" s="4">
        <f t="shared" si="44"/>
        <v>53</v>
      </c>
      <c r="M388" s="6">
        <f t="shared" si="45"/>
        <v>0.38</v>
      </c>
      <c r="N388" s="6">
        <f t="shared" si="46"/>
        <v>0.89400000000000002</v>
      </c>
      <c r="O388" s="2"/>
    </row>
    <row r="389" spans="1:15">
      <c r="A389" s="3">
        <v>388</v>
      </c>
      <c r="B389" s="3">
        <v>387</v>
      </c>
      <c r="C389" s="4" t="s">
        <v>375</v>
      </c>
      <c r="D389" s="4" t="s">
        <v>375</v>
      </c>
      <c r="E389" s="4" t="b">
        <f t="shared" si="47"/>
        <v>1</v>
      </c>
      <c r="F389" s="5">
        <v>40588</v>
      </c>
      <c r="G389" s="4">
        <v>25</v>
      </c>
      <c r="H389" s="4" t="s">
        <v>910</v>
      </c>
      <c r="I389" s="4" t="str">
        <f t="shared" si="42"/>
        <v>gmail</v>
      </c>
      <c r="J389" s="7" t="s">
        <v>827</v>
      </c>
      <c r="K389" s="4">
        <f t="shared" si="43"/>
        <v>18</v>
      </c>
      <c r="L389" s="4">
        <f t="shared" si="44"/>
        <v>4</v>
      </c>
      <c r="M389" s="6">
        <f t="shared" si="45"/>
        <v>0.97899999999999998</v>
      </c>
      <c r="N389" s="6">
        <f t="shared" si="46"/>
        <v>0.13900000000000001</v>
      </c>
      <c r="O389" s="2"/>
    </row>
    <row r="390" spans="1:15">
      <c r="A390" s="3">
        <v>389</v>
      </c>
      <c r="B390" s="3">
        <v>388</v>
      </c>
      <c r="C390" s="4" t="s">
        <v>223</v>
      </c>
      <c r="D390" s="4" t="s">
        <v>223</v>
      </c>
      <c r="E390" s="4" t="b">
        <f t="shared" si="47"/>
        <v>1</v>
      </c>
      <c r="F390" s="5">
        <v>40589</v>
      </c>
      <c r="G390" s="4">
        <v>8</v>
      </c>
      <c r="H390" s="4"/>
      <c r="I390" s="4"/>
      <c r="J390" s="7" t="s">
        <v>828</v>
      </c>
      <c r="K390" s="4">
        <f t="shared" si="43"/>
        <v>93</v>
      </c>
      <c r="L390" s="4">
        <f t="shared" si="44"/>
        <v>10</v>
      </c>
      <c r="M390" s="6">
        <f t="shared" si="45"/>
        <v>0.23100000000000001</v>
      </c>
      <c r="N390" s="6">
        <f t="shared" si="46"/>
        <v>0.55000000000000004</v>
      </c>
      <c r="O390" s="2"/>
    </row>
    <row r="391" spans="1:15">
      <c r="A391" s="3">
        <v>390</v>
      </c>
      <c r="B391" s="3">
        <v>389</v>
      </c>
      <c r="C391" s="4" t="s">
        <v>376</v>
      </c>
      <c r="D391" s="4" t="s">
        <v>376</v>
      </c>
      <c r="E391" s="4" t="b">
        <f t="shared" si="47"/>
        <v>1</v>
      </c>
      <c r="F391" s="5">
        <v>40589</v>
      </c>
      <c r="G391" s="4">
        <v>10</v>
      </c>
      <c r="H391" s="4" t="s">
        <v>913</v>
      </c>
      <c r="I391" s="4" t="str">
        <f t="shared" si="42"/>
        <v>yahoo</v>
      </c>
      <c r="J391" s="7" t="s">
        <v>829</v>
      </c>
      <c r="K391" s="4">
        <f t="shared" si="43"/>
        <v>10</v>
      </c>
      <c r="L391" s="4">
        <f t="shared" si="44"/>
        <v>2</v>
      </c>
      <c r="M391" s="6">
        <f t="shared" si="45"/>
        <v>0.30499999999999999</v>
      </c>
      <c r="N391" s="6">
        <f t="shared" si="46"/>
        <v>6.6000000000000003E-2</v>
      </c>
      <c r="O391" s="2"/>
    </row>
    <row r="392" spans="1:15">
      <c r="A392" s="3">
        <v>391</v>
      </c>
      <c r="B392" s="3">
        <v>390</v>
      </c>
      <c r="C392" s="4" t="s">
        <v>377</v>
      </c>
      <c r="D392" s="4" t="s">
        <v>377</v>
      </c>
      <c r="E392" s="4" t="b">
        <f t="shared" si="47"/>
        <v>1</v>
      </c>
      <c r="F392" s="5">
        <v>40589</v>
      </c>
      <c r="G392" s="4">
        <v>25</v>
      </c>
      <c r="H392" s="4"/>
      <c r="I392" s="4"/>
      <c r="J392" s="7" t="s">
        <v>830</v>
      </c>
      <c r="K392" s="4">
        <f t="shared" si="43"/>
        <v>115</v>
      </c>
      <c r="L392" s="4">
        <f t="shared" si="44"/>
        <v>19</v>
      </c>
      <c r="M392" s="6">
        <f t="shared" si="45"/>
        <v>0.97899999999999998</v>
      </c>
      <c r="N392" s="6">
        <f t="shared" si="46"/>
        <v>0.628</v>
      </c>
      <c r="O392" s="2"/>
    </row>
    <row r="393" spans="1:15">
      <c r="A393" s="3">
        <v>392</v>
      </c>
      <c r="B393" s="3">
        <v>391</v>
      </c>
      <c r="C393" s="4" t="s">
        <v>378</v>
      </c>
      <c r="D393" s="4" t="s">
        <v>378</v>
      </c>
      <c r="E393" s="4" t="b">
        <f t="shared" si="47"/>
        <v>1</v>
      </c>
      <c r="F393" s="5">
        <v>40589</v>
      </c>
      <c r="G393" s="4">
        <v>2</v>
      </c>
      <c r="H393" s="4"/>
      <c r="I393" s="4"/>
      <c r="J393" s="7" t="s">
        <v>831</v>
      </c>
      <c r="K393" s="4">
        <f t="shared" si="43"/>
        <v>63</v>
      </c>
      <c r="L393" s="4">
        <f t="shared" si="44"/>
        <v>11</v>
      </c>
      <c r="M393" s="6">
        <f t="shared" si="45"/>
        <v>0.02</v>
      </c>
      <c r="N393" s="6">
        <f t="shared" si="46"/>
        <v>0.433</v>
      </c>
      <c r="O393" s="2"/>
    </row>
    <row r="394" spans="1:15">
      <c r="A394" s="3">
        <v>393</v>
      </c>
      <c r="B394" s="3">
        <v>392</v>
      </c>
      <c r="C394" s="4" t="s">
        <v>379</v>
      </c>
      <c r="D394" s="4" t="s">
        <v>379</v>
      </c>
      <c r="E394" s="4" t="b">
        <f t="shared" si="47"/>
        <v>1</v>
      </c>
      <c r="F394" s="5">
        <v>40589</v>
      </c>
      <c r="G394" s="4">
        <v>7</v>
      </c>
      <c r="H394" s="4" t="s">
        <v>910</v>
      </c>
      <c r="I394" s="4" t="str">
        <f t="shared" si="42"/>
        <v>gmail</v>
      </c>
      <c r="J394" s="7" t="s">
        <v>832</v>
      </c>
      <c r="K394" s="4">
        <f t="shared" si="43"/>
        <v>16</v>
      </c>
      <c r="L394" s="4">
        <f t="shared" si="44"/>
        <v>4</v>
      </c>
      <c r="M394" s="6">
        <f t="shared" si="45"/>
        <v>0.19900000000000001</v>
      </c>
      <c r="N394" s="6">
        <f t="shared" si="46"/>
        <v>0.11899999999999999</v>
      </c>
      <c r="O394" s="2"/>
    </row>
    <row r="395" spans="1:15">
      <c r="A395" s="3">
        <v>394</v>
      </c>
      <c r="B395" s="3">
        <v>393</v>
      </c>
      <c r="C395" s="4" t="s">
        <v>380</v>
      </c>
      <c r="D395" s="4" t="s">
        <v>380</v>
      </c>
      <c r="E395" s="4" t="b">
        <f t="shared" si="47"/>
        <v>1</v>
      </c>
      <c r="F395" s="5">
        <v>40589</v>
      </c>
      <c r="G395" s="4">
        <v>6</v>
      </c>
      <c r="H395" s="4"/>
      <c r="I395" s="4"/>
      <c r="J395" s="7" t="s">
        <v>833</v>
      </c>
      <c r="K395" s="4">
        <f t="shared" si="43"/>
        <v>32</v>
      </c>
      <c r="L395" s="4">
        <f t="shared" si="44"/>
        <v>5</v>
      </c>
      <c r="M395" s="6">
        <f t="shared" si="45"/>
        <v>0.16700000000000001</v>
      </c>
      <c r="N395" s="6">
        <f t="shared" si="46"/>
        <v>0.23100000000000001</v>
      </c>
      <c r="O395" s="2"/>
    </row>
    <row r="396" spans="1:15">
      <c r="A396" s="3">
        <v>395</v>
      </c>
      <c r="B396" s="3">
        <v>394</v>
      </c>
      <c r="C396" s="4" t="s">
        <v>381</v>
      </c>
      <c r="D396" s="4" t="s">
        <v>381</v>
      </c>
      <c r="E396" s="4" t="b">
        <f t="shared" si="47"/>
        <v>1</v>
      </c>
      <c r="F396" s="5">
        <v>40589</v>
      </c>
      <c r="G396" s="4">
        <v>4</v>
      </c>
      <c r="H396" s="4" t="s">
        <v>910</v>
      </c>
      <c r="I396" s="4" t="str">
        <f t="shared" si="42"/>
        <v>gmail</v>
      </c>
      <c r="J396" s="7" t="s">
        <v>834</v>
      </c>
      <c r="K396" s="4">
        <f t="shared" si="43"/>
        <v>58</v>
      </c>
      <c r="L396" s="4">
        <f t="shared" si="44"/>
        <v>13</v>
      </c>
      <c r="M396" s="6">
        <f t="shared" si="45"/>
        <v>6.6000000000000003E-2</v>
      </c>
      <c r="N396" s="6">
        <f t="shared" si="46"/>
        <v>0.40799999999999997</v>
      </c>
      <c r="O396" s="2"/>
    </row>
    <row r="397" spans="1:15">
      <c r="A397" s="3">
        <v>396</v>
      </c>
      <c r="B397" s="3">
        <v>395</v>
      </c>
      <c r="C397" s="4" t="s">
        <v>382</v>
      </c>
      <c r="D397" s="4" t="s">
        <v>382</v>
      </c>
      <c r="E397" s="4" t="b">
        <f t="shared" si="47"/>
        <v>1</v>
      </c>
      <c r="F397" s="5">
        <v>40589</v>
      </c>
      <c r="G397" s="4">
        <v>2</v>
      </c>
      <c r="H397" s="4"/>
      <c r="I397" s="4"/>
      <c r="J397" s="7" t="s">
        <v>835</v>
      </c>
      <c r="K397" s="4">
        <f t="shared" si="43"/>
        <v>22</v>
      </c>
      <c r="L397" s="4">
        <f t="shared" si="44"/>
        <v>6</v>
      </c>
      <c r="M397" s="6">
        <f t="shared" si="45"/>
        <v>0.02</v>
      </c>
      <c r="N397" s="6">
        <f t="shared" si="46"/>
        <v>0.16200000000000001</v>
      </c>
      <c r="O397" s="2"/>
    </row>
    <row r="398" spans="1:15">
      <c r="A398" s="3">
        <v>397</v>
      </c>
      <c r="B398" s="3">
        <v>396</v>
      </c>
      <c r="C398" s="4" t="s">
        <v>383</v>
      </c>
      <c r="D398" s="4" t="s">
        <v>383</v>
      </c>
      <c r="E398" s="4" t="b">
        <f t="shared" si="47"/>
        <v>1</v>
      </c>
      <c r="F398" s="5">
        <v>40589</v>
      </c>
      <c r="G398" s="4">
        <v>23</v>
      </c>
      <c r="H398" s="4" t="s">
        <v>911</v>
      </c>
      <c r="I398" s="4" t="str">
        <f t="shared" si="42"/>
        <v>hotmail</v>
      </c>
      <c r="J398" s="7" t="s">
        <v>836</v>
      </c>
      <c r="K398" s="4">
        <f t="shared" si="43"/>
        <v>65</v>
      </c>
      <c r="L398" s="4">
        <f t="shared" si="44"/>
        <v>14</v>
      </c>
      <c r="M398" s="6">
        <f t="shared" si="45"/>
        <v>0.91200000000000003</v>
      </c>
      <c r="N398" s="6">
        <f t="shared" si="46"/>
        <v>0.44400000000000001</v>
      </c>
      <c r="O398" s="2"/>
    </row>
    <row r="399" spans="1:15">
      <c r="A399" s="3">
        <v>398</v>
      </c>
      <c r="B399" s="3">
        <v>397</v>
      </c>
      <c r="C399" s="4" t="s">
        <v>151</v>
      </c>
      <c r="D399" s="4" t="s">
        <v>151</v>
      </c>
      <c r="E399" s="4" t="b">
        <f t="shared" si="47"/>
        <v>1</v>
      </c>
      <c r="F399" s="5">
        <v>40589</v>
      </c>
      <c r="G399" s="4">
        <v>19</v>
      </c>
      <c r="H399" s="4"/>
      <c r="I399" s="4"/>
      <c r="J399" s="7" t="s">
        <v>837</v>
      </c>
      <c r="K399" s="4">
        <f t="shared" si="43"/>
        <v>71</v>
      </c>
      <c r="L399" s="4">
        <f t="shared" si="44"/>
        <v>7</v>
      </c>
      <c r="M399" s="6">
        <f t="shared" si="45"/>
        <v>0.80500000000000005</v>
      </c>
      <c r="N399" s="6">
        <f t="shared" si="46"/>
        <v>0.46700000000000003</v>
      </c>
      <c r="O399" s="2"/>
    </row>
    <row r="400" spans="1:15">
      <c r="A400" s="3">
        <v>399</v>
      </c>
      <c r="B400" s="3">
        <v>398</v>
      </c>
      <c r="C400" s="4" t="s">
        <v>384</v>
      </c>
      <c r="D400" s="4" t="s">
        <v>430</v>
      </c>
      <c r="E400" s="4" t="b">
        <f t="shared" si="47"/>
        <v>1</v>
      </c>
      <c r="F400" s="5">
        <v>40589</v>
      </c>
      <c r="G400" s="4">
        <v>17</v>
      </c>
      <c r="H400" s="4" t="s">
        <v>922</v>
      </c>
      <c r="I400" s="4" t="str">
        <f t="shared" si="42"/>
        <v>hotmail</v>
      </c>
      <c r="J400" s="7" t="s">
        <v>838</v>
      </c>
      <c r="K400" s="4">
        <f t="shared" si="43"/>
        <v>20</v>
      </c>
      <c r="L400" s="4">
        <f t="shared" si="44"/>
        <v>4</v>
      </c>
      <c r="M400" s="6">
        <f t="shared" si="45"/>
        <v>0.69399999999999995</v>
      </c>
      <c r="N400" s="6">
        <f t="shared" si="46"/>
        <v>0.153</v>
      </c>
      <c r="O400" s="2"/>
    </row>
    <row r="401" spans="1:15">
      <c r="A401" s="3">
        <v>400</v>
      </c>
      <c r="B401" s="3">
        <v>399</v>
      </c>
      <c r="C401" s="4" t="s">
        <v>385</v>
      </c>
      <c r="D401" s="4" t="s">
        <v>385</v>
      </c>
      <c r="E401" s="4" t="b">
        <f t="shared" si="47"/>
        <v>1</v>
      </c>
      <c r="F401" s="5">
        <v>40589</v>
      </c>
      <c r="G401" s="4">
        <v>5</v>
      </c>
      <c r="H401" s="4" t="s">
        <v>919</v>
      </c>
      <c r="I401" s="4" t="str">
        <f t="shared" si="42"/>
        <v>yahoo</v>
      </c>
      <c r="J401" s="7" t="s">
        <v>839</v>
      </c>
      <c r="K401" s="4">
        <f t="shared" si="43"/>
        <v>82</v>
      </c>
      <c r="L401" s="4">
        <f t="shared" si="44"/>
        <v>13</v>
      </c>
      <c r="M401" s="6">
        <f t="shared" si="45"/>
        <v>0.105</v>
      </c>
      <c r="N401" s="6">
        <f t="shared" si="46"/>
        <v>0.52900000000000003</v>
      </c>
      <c r="O401" s="2"/>
    </row>
    <row r="402" spans="1:15">
      <c r="A402" s="3">
        <v>401</v>
      </c>
      <c r="B402" s="3">
        <v>400</v>
      </c>
      <c r="C402" s="4" t="s">
        <v>386</v>
      </c>
      <c r="D402" s="4" t="s">
        <v>386</v>
      </c>
      <c r="E402" s="4" t="b">
        <f t="shared" si="47"/>
        <v>1</v>
      </c>
      <c r="F402" s="5">
        <v>40589</v>
      </c>
      <c r="G402" s="4">
        <v>9</v>
      </c>
      <c r="H402" s="4"/>
      <c r="I402" s="4"/>
      <c r="J402" s="7" t="s">
        <v>840</v>
      </c>
      <c r="K402" s="4">
        <f t="shared" si="43"/>
        <v>16</v>
      </c>
      <c r="L402" s="4">
        <f t="shared" si="44"/>
        <v>4</v>
      </c>
      <c r="M402" s="6">
        <f t="shared" si="45"/>
        <v>0.27700000000000002</v>
      </c>
      <c r="N402" s="6">
        <f t="shared" si="46"/>
        <v>0.11899999999999999</v>
      </c>
      <c r="O402" s="2"/>
    </row>
    <row r="403" spans="1:15">
      <c r="A403" s="3">
        <v>402</v>
      </c>
      <c r="B403" s="3">
        <v>401</v>
      </c>
      <c r="C403" s="4" t="s">
        <v>387</v>
      </c>
      <c r="D403" s="4" t="s">
        <v>387</v>
      </c>
      <c r="E403" s="4" t="b">
        <f t="shared" si="47"/>
        <v>1</v>
      </c>
      <c r="F403" s="5">
        <v>40589</v>
      </c>
      <c r="G403" s="4">
        <v>6</v>
      </c>
      <c r="H403" s="4" t="s">
        <v>910</v>
      </c>
      <c r="I403" s="4" t="str">
        <f t="shared" si="42"/>
        <v>gmail</v>
      </c>
      <c r="J403" s="7" t="s">
        <v>841</v>
      </c>
      <c r="K403" s="4">
        <f t="shared" si="43"/>
        <v>60</v>
      </c>
      <c r="L403" s="4">
        <f t="shared" si="44"/>
        <v>16</v>
      </c>
      <c r="M403" s="6">
        <f t="shared" si="45"/>
        <v>0.16700000000000001</v>
      </c>
      <c r="N403" s="6">
        <f t="shared" si="46"/>
        <v>0.41199999999999998</v>
      </c>
      <c r="O403" s="2"/>
    </row>
    <row r="404" spans="1:15">
      <c r="A404" s="3">
        <v>403</v>
      </c>
      <c r="B404" s="3">
        <v>402</v>
      </c>
      <c r="C404" s="4" t="s">
        <v>85</v>
      </c>
      <c r="D404" s="4" t="s">
        <v>85</v>
      </c>
      <c r="E404" s="4" t="b">
        <f t="shared" si="47"/>
        <v>1</v>
      </c>
      <c r="F404" s="5">
        <v>40589</v>
      </c>
      <c r="G404" s="4">
        <v>14</v>
      </c>
      <c r="H404" s="4" t="s">
        <v>910</v>
      </c>
      <c r="I404" s="4" t="str">
        <f t="shared" si="42"/>
        <v>gmail</v>
      </c>
      <c r="J404" s="7" t="s">
        <v>842</v>
      </c>
      <c r="K404" s="4">
        <f t="shared" si="43"/>
        <v>80</v>
      </c>
      <c r="L404" s="4">
        <f t="shared" si="44"/>
        <v>17</v>
      </c>
      <c r="M404" s="6">
        <f t="shared" si="45"/>
        <v>0.495</v>
      </c>
      <c r="N404" s="6">
        <f t="shared" si="46"/>
        <v>0.51100000000000001</v>
      </c>
      <c r="O404" s="2"/>
    </row>
    <row r="405" spans="1:15">
      <c r="A405" s="3">
        <v>404</v>
      </c>
      <c r="B405" s="3">
        <v>403</v>
      </c>
      <c r="C405" s="4" t="s">
        <v>388</v>
      </c>
      <c r="D405" s="4" t="s">
        <v>388</v>
      </c>
      <c r="E405" s="4" t="b">
        <f t="shared" si="47"/>
        <v>1</v>
      </c>
      <c r="F405" s="5">
        <v>40590</v>
      </c>
      <c r="G405" s="4">
        <v>5</v>
      </c>
      <c r="H405" s="4" t="s">
        <v>910</v>
      </c>
      <c r="I405" s="4" t="str">
        <f t="shared" si="42"/>
        <v>gmail</v>
      </c>
      <c r="J405" s="7" t="s">
        <v>843</v>
      </c>
      <c r="K405" s="4">
        <f t="shared" si="43"/>
        <v>117</v>
      </c>
      <c r="L405" s="4">
        <f t="shared" si="44"/>
        <v>25</v>
      </c>
      <c r="M405" s="6">
        <f t="shared" si="45"/>
        <v>0.105</v>
      </c>
      <c r="N405" s="6">
        <f t="shared" si="46"/>
        <v>0.63500000000000001</v>
      </c>
      <c r="O405" s="2"/>
    </row>
    <row r="406" spans="1:15">
      <c r="A406" s="3">
        <v>405</v>
      </c>
      <c r="B406" s="3">
        <v>404</v>
      </c>
      <c r="C406" s="4" t="s">
        <v>389</v>
      </c>
      <c r="D406" s="4" t="s">
        <v>389</v>
      </c>
      <c r="E406" s="4" t="b">
        <f t="shared" si="47"/>
        <v>1</v>
      </c>
      <c r="F406" s="5">
        <v>40590</v>
      </c>
      <c r="G406" s="4">
        <v>13</v>
      </c>
      <c r="H406" s="4" t="s">
        <v>911</v>
      </c>
      <c r="I406" s="4" t="str">
        <f t="shared" si="42"/>
        <v>hotmail</v>
      </c>
      <c r="J406" s="7" t="s">
        <v>844</v>
      </c>
      <c r="K406" s="4">
        <f t="shared" si="43"/>
        <v>44</v>
      </c>
      <c r="L406" s="4">
        <f t="shared" si="44"/>
        <v>9</v>
      </c>
      <c r="M406" s="6">
        <f t="shared" si="45"/>
        <v>0.42799999999999999</v>
      </c>
      <c r="N406" s="6">
        <f t="shared" si="46"/>
        <v>0.318</v>
      </c>
      <c r="O406" s="2"/>
    </row>
    <row r="407" spans="1:15">
      <c r="A407" s="3">
        <v>406</v>
      </c>
      <c r="B407" s="3">
        <v>405</v>
      </c>
      <c r="C407" s="4" t="s">
        <v>390</v>
      </c>
      <c r="D407" s="4" t="s">
        <v>390</v>
      </c>
      <c r="E407" s="4" t="b">
        <f t="shared" si="47"/>
        <v>1</v>
      </c>
      <c r="F407" s="5">
        <v>40590</v>
      </c>
      <c r="G407" s="4">
        <v>5</v>
      </c>
      <c r="H407" s="4" t="s">
        <v>910</v>
      </c>
      <c r="I407" s="4" t="str">
        <f t="shared" si="42"/>
        <v>gmail</v>
      </c>
      <c r="J407" s="7" t="s">
        <v>845</v>
      </c>
      <c r="K407" s="4">
        <f t="shared" si="43"/>
        <v>29</v>
      </c>
      <c r="L407" s="4">
        <f t="shared" si="44"/>
        <v>7</v>
      </c>
      <c r="M407" s="6">
        <f t="shared" si="45"/>
        <v>0.105</v>
      </c>
      <c r="N407" s="6">
        <f t="shared" si="46"/>
        <v>0.217</v>
      </c>
      <c r="O407" s="2"/>
    </row>
    <row r="408" spans="1:15">
      <c r="A408" s="3">
        <v>407</v>
      </c>
      <c r="B408" s="3">
        <v>406</v>
      </c>
      <c r="C408" s="4" t="s">
        <v>391</v>
      </c>
      <c r="D408" s="4" t="s">
        <v>391</v>
      </c>
      <c r="E408" s="4" t="b">
        <f t="shared" si="47"/>
        <v>1</v>
      </c>
      <c r="F408" s="5">
        <v>40590</v>
      </c>
      <c r="G408" s="4">
        <v>4</v>
      </c>
      <c r="H408" s="4" t="s">
        <v>910</v>
      </c>
      <c r="I408" s="4" t="str">
        <f t="shared" si="42"/>
        <v>gmail</v>
      </c>
      <c r="J408" s="7" t="s">
        <v>846</v>
      </c>
      <c r="K408" s="4">
        <f t="shared" si="43"/>
        <v>17</v>
      </c>
      <c r="L408" s="4">
        <f t="shared" si="44"/>
        <v>4</v>
      </c>
      <c r="M408" s="6">
        <f t="shared" si="45"/>
        <v>6.6000000000000003E-2</v>
      </c>
      <c r="N408" s="6">
        <f t="shared" si="46"/>
        <v>0.13</v>
      </c>
      <c r="O408" s="2"/>
    </row>
    <row r="409" spans="1:15">
      <c r="A409" s="3">
        <v>408</v>
      </c>
      <c r="B409" s="3">
        <v>407</v>
      </c>
      <c r="C409" s="4" t="s">
        <v>392</v>
      </c>
      <c r="D409" s="4" t="s">
        <v>392</v>
      </c>
      <c r="E409" s="4" t="b">
        <f t="shared" si="47"/>
        <v>1</v>
      </c>
      <c r="F409" s="5">
        <v>40590</v>
      </c>
      <c r="G409" s="4">
        <v>19</v>
      </c>
      <c r="H409" s="4"/>
      <c r="I409" s="4"/>
      <c r="J409" s="7" t="s">
        <v>847</v>
      </c>
      <c r="K409" s="4">
        <f t="shared" si="43"/>
        <v>26</v>
      </c>
      <c r="L409" s="4">
        <f t="shared" si="44"/>
        <v>6</v>
      </c>
      <c r="M409" s="6">
        <f t="shared" si="45"/>
        <v>0.80500000000000005</v>
      </c>
      <c r="N409" s="6">
        <f t="shared" si="46"/>
        <v>0.20100000000000001</v>
      </c>
      <c r="O409" s="2"/>
    </row>
    <row r="410" spans="1:15">
      <c r="A410" s="3">
        <v>409</v>
      </c>
      <c r="B410" s="3">
        <v>408</v>
      </c>
      <c r="C410" s="4" t="s">
        <v>393</v>
      </c>
      <c r="D410" s="4" t="s">
        <v>393</v>
      </c>
      <c r="E410" s="4" t="b">
        <f t="shared" si="47"/>
        <v>1</v>
      </c>
      <c r="F410" s="5">
        <v>40590</v>
      </c>
      <c r="G410" s="4">
        <v>15</v>
      </c>
      <c r="H410" s="4" t="s">
        <v>912</v>
      </c>
      <c r="I410" s="4" t="str">
        <f t="shared" si="42"/>
        <v>hotmail</v>
      </c>
      <c r="J410" s="7" t="s">
        <v>848</v>
      </c>
      <c r="K410" s="4">
        <f t="shared" si="43"/>
        <v>30</v>
      </c>
      <c r="L410" s="4">
        <f t="shared" si="44"/>
        <v>6</v>
      </c>
      <c r="M410" s="6">
        <f t="shared" si="45"/>
        <v>0.53800000000000003</v>
      </c>
      <c r="N410" s="6">
        <f t="shared" si="46"/>
        <v>0.22</v>
      </c>
      <c r="O410" s="2"/>
    </row>
    <row r="411" spans="1:15">
      <c r="A411" s="3">
        <v>410</v>
      </c>
      <c r="B411" s="3">
        <v>409</v>
      </c>
      <c r="C411" s="4" t="s">
        <v>394</v>
      </c>
      <c r="D411" s="4" t="s">
        <v>394</v>
      </c>
      <c r="E411" s="4" t="b">
        <f t="shared" si="47"/>
        <v>1</v>
      </c>
      <c r="F411" s="5">
        <v>40590</v>
      </c>
      <c r="G411" s="4">
        <v>4</v>
      </c>
      <c r="H411" s="4" t="s">
        <v>910</v>
      </c>
      <c r="I411" s="4" t="str">
        <f t="shared" si="42"/>
        <v>gmail</v>
      </c>
      <c r="J411" s="7" t="s">
        <v>849</v>
      </c>
      <c r="K411" s="4">
        <f t="shared" si="43"/>
        <v>21</v>
      </c>
      <c r="L411" s="4">
        <f t="shared" si="44"/>
        <v>4</v>
      </c>
      <c r="M411" s="6">
        <f t="shared" si="45"/>
        <v>6.6000000000000003E-2</v>
      </c>
      <c r="N411" s="6">
        <f t="shared" si="46"/>
        <v>0.158</v>
      </c>
      <c r="O411" s="2"/>
    </row>
    <row r="412" spans="1:15">
      <c r="A412" s="3">
        <v>411</v>
      </c>
      <c r="B412" s="3">
        <v>410</v>
      </c>
      <c r="C412" s="4" t="s">
        <v>395</v>
      </c>
      <c r="D412" s="4" t="s">
        <v>395</v>
      </c>
      <c r="E412" s="4" t="b">
        <f t="shared" si="47"/>
        <v>1</v>
      </c>
      <c r="F412" s="5">
        <v>40590</v>
      </c>
      <c r="G412" s="4">
        <v>17</v>
      </c>
      <c r="H412" s="4" t="s">
        <v>910</v>
      </c>
      <c r="I412" s="4" t="str">
        <f t="shared" si="42"/>
        <v>gmail</v>
      </c>
      <c r="J412" s="7" t="s">
        <v>850</v>
      </c>
      <c r="K412" s="4">
        <f t="shared" si="43"/>
        <v>120</v>
      </c>
      <c r="L412" s="4">
        <f t="shared" si="44"/>
        <v>24</v>
      </c>
      <c r="M412" s="6">
        <f t="shared" si="45"/>
        <v>0.69399999999999995</v>
      </c>
      <c r="N412" s="6">
        <f t="shared" si="46"/>
        <v>0.63900000000000001</v>
      </c>
      <c r="O412" s="2"/>
    </row>
    <row r="413" spans="1:15">
      <c r="A413" s="3">
        <v>412</v>
      </c>
      <c r="B413" s="3">
        <v>411</v>
      </c>
      <c r="C413" s="4" t="s">
        <v>396</v>
      </c>
      <c r="D413" s="4" t="s">
        <v>396</v>
      </c>
      <c r="E413" s="4" t="b">
        <f t="shared" si="47"/>
        <v>1</v>
      </c>
      <c r="F413" s="5">
        <v>40590</v>
      </c>
      <c r="G413" s="4">
        <v>3</v>
      </c>
      <c r="H413" s="4"/>
      <c r="I413" s="4"/>
      <c r="J413" s="7" t="s">
        <v>851</v>
      </c>
      <c r="K413" s="4">
        <f t="shared" si="43"/>
        <v>30</v>
      </c>
      <c r="L413" s="4">
        <f t="shared" si="44"/>
        <v>7</v>
      </c>
      <c r="M413" s="6">
        <f t="shared" si="45"/>
        <v>0.05</v>
      </c>
      <c r="N413" s="6">
        <f t="shared" si="46"/>
        <v>0.22</v>
      </c>
      <c r="O413" s="2"/>
    </row>
    <row r="414" spans="1:15">
      <c r="A414" s="3">
        <v>413</v>
      </c>
      <c r="B414" s="3">
        <v>412</v>
      </c>
      <c r="C414" s="4" t="s">
        <v>397</v>
      </c>
      <c r="D414" s="4" t="s">
        <v>397</v>
      </c>
      <c r="E414" s="4" t="b">
        <f t="shared" si="47"/>
        <v>1</v>
      </c>
      <c r="F414" s="5">
        <v>40590</v>
      </c>
      <c r="G414" s="4">
        <v>12</v>
      </c>
      <c r="H414" s="4"/>
      <c r="I414" s="4"/>
      <c r="J414" s="7" t="s">
        <v>852</v>
      </c>
      <c r="K414" s="4">
        <f t="shared" si="43"/>
        <v>27</v>
      </c>
      <c r="L414" s="4">
        <f t="shared" si="44"/>
        <v>6</v>
      </c>
      <c r="M414" s="6">
        <f t="shared" si="45"/>
        <v>0.38</v>
      </c>
      <c r="N414" s="6">
        <f t="shared" si="46"/>
        <v>0.20399999999999999</v>
      </c>
      <c r="O414" s="2"/>
    </row>
    <row r="415" spans="1:15">
      <c r="A415" s="3">
        <v>414</v>
      </c>
      <c r="B415" s="3">
        <v>413</v>
      </c>
      <c r="C415" s="4" t="s">
        <v>398</v>
      </c>
      <c r="D415" s="4" t="s">
        <v>431</v>
      </c>
      <c r="E415" s="4" t="b">
        <f t="shared" si="47"/>
        <v>0</v>
      </c>
      <c r="F415" s="5">
        <v>40590</v>
      </c>
      <c r="G415" s="4">
        <v>11</v>
      </c>
      <c r="H415" s="4"/>
      <c r="I415" s="4"/>
      <c r="J415" s="7" t="s">
        <v>853</v>
      </c>
      <c r="K415" s="4">
        <f t="shared" si="43"/>
        <v>212</v>
      </c>
      <c r="L415" s="4">
        <f t="shared" si="44"/>
        <v>38</v>
      </c>
      <c r="M415" s="6">
        <f t="shared" si="45"/>
        <v>0.34599999999999997</v>
      </c>
      <c r="N415" s="6">
        <f t="shared" si="46"/>
        <v>0.83199999999999996</v>
      </c>
      <c r="O415" s="2"/>
    </row>
    <row r="416" spans="1:15">
      <c r="A416" s="3">
        <v>415</v>
      </c>
      <c r="B416" s="3">
        <v>414</v>
      </c>
      <c r="C416" s="4" t="s">
        <v>399</v>
      </c>
      <c r="D416" s="4" t="s">
        <v>399</v>
      </c>
      <c r="E416" s="4" t="b">
        <f t="shared" si="47"/>
        <v>1</v>
      </c>
      <c r="F416" s="5">
        <v>40590</v>
      </c>
      <c r="G416" s="4">
        <v>24</v>
      </c>
      <c r="H416" s="4" t="s">
        <v>910</v>
      </c>
      <c r="I416" s="4" t="str">
        <f t="shared" si="42"/>
        <v>gmail</v>
      </c>
      <c r="J416" s="7" t="s">
        <v>854</v>
      </c>
      <c r="K416" s="4">
        <f t="shared" si="43"/>
        <v>77</v>
      </c>
      <c r="L416" s="4">
        <f t="shared" si="44"/>
        <v>15</v>
      </c>
      <c r="M416" s="6">
        <f t="shared" si="45"/>
        <v>0.94399999999999995</v>
      </c>
      <c r="N416" s="6">
        <f t="shared" si="46"/>
        <v>0.50600000000000001</v>
      </c>
      <c r="O416" s="2"/>
    </row>
    <row r="417" spans="1:15">
      <c r="A417" s="3">
        <v>416</v>
      </c>
      <c r="B417" s="3">
        <v>415</v>
      </c>
      <c r="C417" s="4" t="s">
        <v>400</v>
      </c>
      <c r="D417" s="4" t="s">
        <v>400</v>
      </c>
      <c r="E417" s="4" t="b">
        <f t="shared" si="47"/>
        <v>1</v>
      </c>
      <c r="F417" s="5">
        <v>40590</v>
      </c>
      <c r="G417" s="4">
        <v>10</v>
      </c>
      <c r="H417" s="4" t="s">
        <v>913</v>
      </c>
      <c r="I417" s="4" t="str">
        <f t="shared" si="42"/>
        <v>yahoo</v>
      </c>
      <c r="J417" s="7" t="s">
        <v>855</v>
      </c>
      <c r="K417" s="4">
        <f t="shared" si="43"/>
        <v>25</v>
      </c>
      <c r="L417" s="4">
        <f t="shared" si="44"/>
        <v>6</v>
      </c>
      <c r="M417" s="6">
        <f t="shared" si="45"/>
        <v>0.30499999999999999</v>
      </c>
      <c r="N417" s="6">
        <f t="shared" si="46"/>
        <v>0.192</v>
      </c>
      <c r="O417" s="2"/>
    </row>
    <row r="418" spans="1:15">
      <c r="A418" s="3">
        <v>417</v>
      </c>
      <c r="B418" s="3">
        <v>416</v>
      </c>
      <c r="C418" s="4" t="s">
        <v>401</v>
      </c>
      <c r="D418" s="4" t="s">
        <v>432</v>
      </c>
      <c r="E418" s="4" t="b">
        <f t="shared" si="47"/>
        <v>0</v>
      </c>
      <c r="F418" s="5">
        <v>40590</v>
      </c>
      <c r="G418" s="4">
        <v>21</v>
      </c>
      <c r="H418" s="4"/>
      <c r="I418" s="4"/>
      <c r="J418" s="7" t="s">
        <v>856</v>
      </c>
      <c r="K418" s="4">
        <f t="shared" si="43"/>
        <v>61</v>
      </c>
      <c r="L418" s="4">
        <f t="shared" si="44"/>
        <v>13</v>
      </c>
      <c r="M418" s="6">
        <f t="shared" si="45"/>
        <v>0.84599999999999997</v>
      </c>
      <c r="N418" s="6">
        <f t="shared" si="46"/>
        <v>0.41699999999999998</v>
      </c>
      <c r="O418" s="2"/>
    </row>
    <row r="419" spans="1:15">
      <c r="A419" s="3">
        <v>418</v>
      </c>
      <c r="B419" s="3">
        <v>417</v>
      </c>
      <c r="C419" s="4" t="s">
        <v>402</v>
      </c>
      <c r="D419" s="4" t="s">
        <v>402</v>
      </c>
      <c r="E419" s="4" t="b">
        <f t="shared" si="47"/>
        <v>1</v>
      </c>
      <c r="F419" s="5">
        <v>40591</v>
      </c>
      <c r="G419" s="4">
        <v>12</v>
      </c>
      <c r="H419" s="4"/>
      <c r="I419" s="4"/>
      <c r="J419" s="7" t="s">
        <v>857</v>
      </c>
      <c r="K419" s="4">
        <f t="shared" si="43"/>
        <v>559</v>
      </c>
      <c r="L419" s="4">
        <f t="shared" si="44"/>
        <v>101</v>
      </c>
      <c r="M419" s="6">
        <f t="shared" si="45"/>
        <v>0.38</v>
      </c>
      <c r="N419" s="6">
        <f t="shared" si="46"/>
        <v>0.98799999999999999</v>
      </c>
      <c r="O419" s="2"/>
    </row>
    <row r="420" spans="1:15">
      <c r="A420" s="3">
        <v>419</v>
      </c>
      <c r="B420" s="3">
        <v>418</v>
      </c>
      <c r="C420" s="4" t="s">
        <v>403</v>
      </c>
      <c r="D420" s="4" t="s">
        <v>403</v>
      </c>
      <c r="E420" s="4" t="b">
        <f t="shared" si="47"/>
        <v>1</v>
      </c>
      <c r="F420" s="5">
        <v>40591</v>
      </c>
      <c r="G420" s="4">
        <v>4</v>
      </c>
      <c r="H420" s="4"/>
      <c r="I420" s="4"/>
      <c r="J420" s="7" t="s">
        <v>858</v>
      </c>
      <c r="K420" s="4">
        <f t="shared" si="43"/>
        <v>60</v>
      </c>
      <c r="L420" s="4">
        <f t="shared" si="44"/>
        <v>14</v>
      </c>
      <c r="M420" s="6">
        <f t="shared" si="45"/>
        <v>6.6000000000000003E-2</v>
      </c>
      <c r="N420" s="6">
        <f t="shared" si="46"/>
        <v>0.41199999999999998</v>
      </c>
      <c r="O420" s="2"/>
    </row>
    <row r="421" spans="1:15">
      <c r="A421" s="3">
        <v>420</v>
      </c>
      <c r="B421" s="3">
        <v>419</v>
      </c>
      <c r="C421" s="4" t="s">
        <v>404</v>
      </c>
      <c r="D421" s="4" t="s">
        <v>433</v>
      </c>
      <c r="E421" s="4" t="b">
        <f t="shared" si="47"/>
        <v>1</v>
      </c>
      <c r="F421" s="5">
        <v>40591</v>
      </c>
      <c r="G421" s="4">
        <v>14</v>
      </c>
      <c r="H421" s="4"/>
      <c r="I421" s="4"/>
      <c r="J421" s="7" t="s">
        <v>859</v>
      </c>
      <c r="K421" s="4">
        <f t="shared" si="43"/>
        <v>66</v>
      </c>
      <c r="L421" s="4">
        <f t="shared" si="44"/>
        <v>15</v>
      </c>
      <c r="M421" s="6">
        <f t="shared" si="45"/>
        <v>0.495</v>
      </c>
      <c r="N421" s="6">
        <f t="shared" si="46"/>
        <v>0.44900000000000001</v>
      </c>
      <c r="O421" s="2"/>
    </row>
    <row r="422" spans="1:15">
      <c r="A422" s="3">
        <v>421</v>
      </c>
      <c r="B422" s="3">
        <v>420</v>
      </c>
      <c r="C422" s="4" t="s">
        <v>405</v>
      </c>
      <c r="D422" s="4" t="s">
        <v>434</v>
      </c>
      <c r="E422" s="4" t="b">
        <f t="shared" si="47"/>
        <v>0</v>
      </c>
      <c r="F422" s="5">
        <v>40591</v>
      </c>
      <c r="G422" s="4">
        <v>14</v>
      </c>
      <c r="H422" s="4" t="s">
        <v>911</v>
      </c>
      <c r="I422" s="4" t="str">
        <f t="shared" si="42"/>
        <v>hotmail</v>
      </c>
      <c r="J422" s="7" t="s">
        <v>860</v>
      </c>
      <c r="K422" s="4">
        <f t="shared" si="43"/>
        <v>67</v>
      </c>
      <c r="L422" s="4">
        <f t="shared" si="44"/>
        <v>9</v>
      </c>
      <c r="M422" s="6">
        <f t="shared" si="45"/>
        <v>0.495</v>
      </c>
      <c r="N422" s="6">
        <f t="shared" si="46"/>
        <v>0.45800000000000002</v>
      </c>
      <c r="O422" s="2"/>
    </row>
    <row r="423" spans="1:15">
      <c r="A423" s="3">
        <v>422</v>
      </c>
      <c r="B423" s="3">
        <v>421</v>
      </c>
      <c r="C423" s="4" t="s">
        <v>406</v>
      </c>
      <c r="D423" s="4" t="s">
        <v>406</v>
      </c>
      <c r="E423" s="4" t="b">
        <f t="shared" si="47"/>
        <v>1</v>
      </c>
      <c r="F423" s="5">
        <v>40591</v>
      </c>
      <c r="G423" s="4">
        <v>11</v>
      </c>
      <c r="H423" s="4" t="s">
        <v>910</v>
      </c>
      <c r="I423" s="4" t="str">
        <f t="shared" si="42"/>
        <v>gmail</v>
      </c>
      <c r="J423" s="7" t="s">
        <v>861</v>
      </c>
      <c r="K423" s="4">
        <f t="shared" si="43"/>
        <v>130</v>
      </c>
      <c r="L423" s="4">
        <f t="shared" si="44"/>
        <v>24</v>
      </c>
      <c r="M423" s="6">
        <f t="shared" si="45"/>
        <v>0.34599999999999997</v>
      </c>
      <c r="N423" s="6">
        <f t="shared" si="46"/>
        <v>0.66</v>
      </c>
      <c r="O423" s="2"/>
    </row>
    <row r="424" spans="1:15">
      <c r="A424" s="3">
        <v>423</v>
      </c>
      <c r="B424" s="3">
        <v>423</v>
      </c>
      <c r="C424" s="4" t="s">
        <v>407</v>
      </c>
      <c r="D424" s="4" t="s">
        <v>407</v>
      </c>
      <c r="E424" s="4" t="b">
        <f t="shared" si="47"/>
        <v>1</v>
      </c>
      <c r="F424" s="5">
        <v>40592</v>
      </c>
      <c r="G424" s="4">
        <v>9</v>
      </c>
      <c r="H424" s="4" t="s">
        <v>910</v>
      </c>
      <c r="I424" s="4" t="str">
        <f t="shared" si="42"/>
        <v>gmail</v>
      </c>
      <c r="J424" s="7" t="s">
        <v>862</v>
      </c>
      <c r="K424" s="4">
        <f t="shared" si="43"/>
        <v>48</v>
      </c>
      <c r="L424" s="4">
        <f t="shared" si="44"/>
        <v>10</v>
      </c>
      <c r="M424" s="6">
        <f t="shared" si="45"/>
        <v>0.27700000000000002</v>
      </c>
      <c r="N424" s="6">
        <f t="shared" si="46"/>
        <v>0.35</v>
      </c>
      <c r="O424" s="2"/>
    </row>
    <row r="425" spans="1:15">
      <c r="A425" s="3">
        <v>424</v>
      </c>
      <c r="B425" s="3">
        <v>424</v>
      </c>
      <c r="C425" s="4" t="s">
        <v>408</v>
      </c>
      <c r="D425" s="4" t="s">
        <v>435</v>
      </c>
      <c r="E425" s="4" t="b">
        <f t="shared" si="47"/>
        <v>0</v>
      </c>
      <c r="F425" s="5">
        <v>40592</v>
      </c>
      <c r="G425" s="4">
        <v>4</v>
      </c>
      <c r="H425" s="4"/>
      <c r="I425" s="4"/>
      <c r="J425" s="7" t="s">
        <v>863</v>
      </c>
      <c r="K425" s="4">
        <f t="shared" si="43"/>
        <v>450</v>
      </c>
      <c r="L425" s="4">
        <f t="shared" si="44"/>
        <v>86</v>
      </c>
      <c r="M425" s="6">
        <f t="shared" si="45"/>
        <v>6.6000000000000003E-2</v>
      </c>
      <c r="N425" s="6">
        <f t="shared" si="46"/>
        <v>0.96499999999999997</v>
      </c>
      <c r="O425" s="2"/>
    </row>
    <row r="426" spans="1:15">
      <c r="A426" s="3">
        <v>425</v>
      </c>
      <c r="B426" s="3">
        <v>425</v>
      </c>
      <c r="C426" s="4" t="s">
        <v>409</v>
      </c>
      <c r="D426" s="4" t="s">
        <v>409</v>
      </c>
      <c r="E426" s="4" t="b">
        <f t="shared" si="47"/>
        <v>1</v>
      </c>
      <c r="F426" s="5">
        <v>40592</v>
      </c>
      <c r="G426" s="4">
        <v>4.5</v>
      </c>
      <c r="H426" s="4"/>
      <c r="I426" s="4"/>
      <c r="J426" s="7" t="s">
        <v>864</v>
      </c>
      <c r="K426" s="4">
        <f t="shared" si="43"/>
        <v>76</v>
      </c>
      <c r="L426" s="4">
        <f t="shared" si="44"/>
        <v>15</v>
      </c>
      <c r="M426" s="6">
        <f t="shared" si="45"/>
        <v>0.10299999999999999</v>
      </c>
      <c r="N426" s="6">
        <f t="shared" si="46"/>
        <v>0.5</v>
      </c>
      <c r="O426" s="2"/>
    </row>
    <row r="427" spans="1:15">
      <c r="A427" s="3">
        <v>426</v>
      </c>
      <c r="B427" s="3">
        <v>426</v>
      </c>
      <c r="C427" s="4" t="s">
        <v>410</v>
      </c>
      <c r="D427" s="4" t="s">
        <v>436</v>
      </c>
      <c r="E427" s="4" t="b">
        <f t="shared" si="47"/>
        <v>0</v>
      </c>
      <c r="F427" s="5">
        <v>40592</v>
      </c>
      <c r="G427" s="4">
        <v>26</v>
      </c>
      <c r="H427" s="4" t="s">
        <v>913</v>
      </c>
      <c r="I427" s="4" t="str">
        <f t="shared" si="42"/>
        <v>yahoo</v>
      </c>
      <c r="J427" s="7" t="s">
        <v>865</v>
      </c>
      <c r="K427" s="4">
        <f t="shared" si="43"/>
        <v>478</v>
      </c>
      <c r="L427" s="4">
        <f t="shared" si="44"/>
        <v>88</v>
      </c>
      <c r="M427" s="6">
        <f t="shared" si="45"/>
        <v>0.995</v>
      </c>
      <c r="N427" s="6">
        <f t="shared" si="46"/>
        <v>0.97699999999999998</v>
      </c>
      <c r="O427" s="2"/>
    </row>
    <row r="428" spans="1:15">
      <c r="A428" s="3">
        <v>427</v>
      </c>
      <c r="B428" s="3">
        <v>427</v>
      </c>
      <c r="C428" s="4" t="s">
        <v>411</v>
      </c>
      <c r="D428" s="4" t="s">
        <v>411</v>
      </c>
      <c r="E428" s="4" t="b">
        <f t="shared" si="47"/>
        <v>1</v>
      </c>
      <c r="F428" s="5">
        <v>40593</v>
      </c>
      <c r="G428" s="4">
        <v>13</v>
      </c>
      <c r="H428" s="4" t="s">
        <v>910</v>
      </c>
      <c r="I428" s="4" t="str">
        <f t="shared" si="42"/>
        <v>gmail</v>
      </c>
      <c r="J428" s="7" t="s">
        <v>866</v>
      </c>
      <c r="K428" s="4">
        <f t="shared" si="43"/>
        <v>99</v>
      </c>
      <c r="L428" s="4">
        <f t="shared" si="44"/>
        <v>20</v>
      </c>
      <c r="M428" s="6">
        <f t="shared" si="45"/>
        <v>0.42799999999999999</v>
      </c>
      <c r="N428" s="6">
        <f t="shared" si="46"/>
        <v>0.56799999999999995</v>
      </c>
      <c r="O428" s="2"/>
    </row>
    <row r="429" spans="1:15">
      <c r="A429" s="3">
        <v>428</v>
      </c>
      <c r="B429" s="3">
        <v>428</v>
      </c>
      <c r="C429" s="4" t="s">
        <v>412</v>
      </c>
      <c r="D429" s="4" t="s">
        <v>412</v>
      </c>
      <c r="E429" s="4" t="b">
        <f t="shared" si="47"/>
        <v>1</v>
      </c>
      <c r="F429" s="5">
        <v>40594</v>
      </c>
      <c r="G429" s="4">
        <v>8</v>
      </c>
      <c r="H429" s="4" t="s">
        <v>910</v>
      </c>
      <c r="I429" s="4" t="str">
        <f t="shared" si="42"/>
        <v>gmail</v>
      </c>
      <c r="J429" s="7" t="s">
        <v>867</v>
      </c>
      <c r="K429" s="4">
        <f t="shared" si="43"/>
        <v>4</v>
      </c>
      <c r="L429" s="4">
        <f t="shared" si="44"/>
        <v>1</v>
      </c>
      <c r="M429" s="6">
        <f t="shared" si="45"/>
        <v>0.23100000000000001</v>
      </c>
      <c r="N429" s="6">
        <f t="shared" si="46"/>
        <v>8.9999999999999993E-3</v>
      </c>
      <c r="O429" s="2"/>
    </row>
    <row r="430" spans="1:15">
      <c r="A430" s="3">
        <v>429</v>
      </c>
      <c r="B430" s="3">
        <v>429</v>
      </c>
      <c r="C430" s="4" t="s">
        <v>413</v>
      </c>
      <c r="D430" s="4" t="s">
        <v>413</v>
      </c>
      <c r="E430" s="4" t="b">
        <f t="shared" si="47"/>
        <v>1</v>
      </c>
      <c r="F430" s="5">
        <v>40595</v>
      </c>
      <c r="G430" s="4">
        <v>18</v>
      </c>
      <c r="H430" s="4" t="s">
        <v>911</v>
      </c>
      <c r="I430" s="4" t="str">
        <f t="shared" si="42"/>
        <v>hotmail</v>
      </c>
      <c r="J430" s="7" t="s">
        <v>868</v>
      </c>
      <c r="K430" s="4">
        <f t="shared" si="43"/>
        <v>6</v>
      </c>
      <c r="L430" s="4">
        <f t="shared" si="44"/>
        <v>2</v>
      </c>
      <c r="M430" s="6">
        <f t="shared" si="45"/>
        <v>0.745</v>
      </c>
      <c r="N430" s="6">
        <f t="shared" si="46"/>
        <v>1.6E-2</v>
      </c>
      <c r="O430" s="2"/>
    </row>
    <row r="431" spans="1:15">
      <c r="A431" s="3">
        <v>430</v>
      </c>
      <c r="B431" s="3">
        <v>430</v>
      </c>
      <c r="C431" s="4" t="s">
        <v>414</v>
      </c>
      <c r="D431" s="4" t="s">
        <v>437</v>
      </c>
      <c r="E431" s="4" t="b">
        <f t="shared" si="47"/>
        <v>0</v>
      </c>
      <c r="F431" s="5">
        <v>40596</v>
      </c>
      <c r="G431" s="4">
        <v>4</v>
      </c>
      <c r="H431" s="4" t="s">
        <v>911</v>
      </c>
      <c r="I431" s="4" t="str">
        <f t="shared" si="42"/>
        <v>hotmail</v>
      </c>
      <c r="J431" s="7" t="s">
        <v>869</v>
      </c>
      <c r="K431" s="4">
        <f t="shared" si="43"/>
        <v>46</v>
      </c>
      <c r="L431" s="4">
        <f t="shared" si="44"/>
        <v>10</v>
      </c>
      <c r="M431" s="6">
        <f t="shared" si="45"/>
        <v>6.6000000000000003E-2</v>
      </c>
      <c r="N431" s="6">
        <f t="shared" si="46"/>
        <v>0.32700000000000001</v>
      </c>
      <c r="O431" s="2"/>
    </row>
    <row r="432" spans="1:15">
      <c r="A432" s="3">
        <v>431</v>
      </c>
      <c r="B432" s="3">
        <v>431</v>
      </c>
      <c r="C432" s="4" t="s">
        <v>415</v>
      </c>
      <c r="D432" s="4" t="s">
        <v>415</v>
      </c>
      <c r="E432" s="4" t="b">
        <f t="shared" si="47"/>
        <v>1</v>
      </c>
      <c r="F432" s="5">
        <v>40596</v>
      </c>
      <c r="G432" s="4">
        <v>18</v>
      </c>
      <c r="H432" s="4"/>
      <c r="I432" s="4"/>
      <c r="J432" s="7" t="s">
        <v>870</v>
      </c>
      <c r="K432" s="4">
        <f t="shared" si="43"/>
        <v>138</v>
      </c>
      <c r="L432" s="4">
        <f t="shared" si="44"/>
        <v>27</v>
      </c>
      <c r="M432" s="6">
        <f t="shared" si="45"/>
        <v>0.745</v>
      </c>
      <c r="N432" s="6">
        <f t="shared" si="46"/>
        <v>0.68500000000000005</v>
      </c>
      <c r="O432" s="2"/>
    </row>
    <row r="433" spans="1:15">
      <c r="A433" s="3">
        <v>432</v>
      </c>
      <c r="B433" s="3">
        <v>432</v>
      </c>
      <c r="C433" s="4" t="s">
        <v>416</v>
      </c>
      <c r="D433" s="4" t="s">
        <v>438</v>
      </c>
      <c r="E433" s="4" t="b">
        <f t="shared" si="47"/>
        <v>0</v>
      </c>
      <c r="F433" s="5">
        <v>40596</v>
      </c>
      <c r="G433" s="4">
        <v>24</v>
      </c>
      <c r="H433" s="4" t="s">
        <v>911</v>
      </c>
      <c r="I433" s="4" t="str">
        <f t="shared" si="42"/>
        <v>hotmail</v>
      </c>
      <c r="J433" s="7" t="s">
        <v>871</v>
      </c>
      <c r="K433" s="4">
        <f t="shared" si="43"/>
        <v>352</v>
      </c>
      <c r="L433" s="4">
        <f t="shared" si="44"/>
        <v>68</v>
      </c>
      <c r="M433" s="6">
        <f t="shared" si="45"/>
        <v>0.94399999999999995</v>
      </c>
      <c r="N433" s="6">
        <f t="shared" si="46"/>
        <v>0.92200000000000004</v>
      </c>
      <c r="O433" s="2"/>
    </row>
    <row r="434" spans="1:15">
      <c r="A434" s="3">
        <v>433</v>
      </c>
      <c r="B434" s="3">
        <v>433</v>
      </c>
      <c r="C434" s="4" t="s">
        <v>417</v>
      </c>
      <c r="D434" s="4" t="s">
        <v>417</v>
      </c>
      <c r="E434" s="4" t="b">
        <f t="shared" si="47"/>
        <v>1</v>
      </c>
      <c r="F434" s="5">
        <v>40596</v>
      </c>
      <c r="G434" s="4">
        <v>0.5</v>
      </c>
      <c r="H434" s="4"/>
      <c r="I434" s="4"/>
      <c r="J434" s="7" t="s">
        <v>872</v>
      </c>
      <c r="K434" s="4">
        <f t="shared" si="43"/>
        <v>86</v>
      </c>
      <c r="L434" s="4">
        <f t="shared" si="44"/>
        <v>19</v>
      </c>
      <c r="M434" s="6">
        <f t="shared" si="45"/>
        <v>0</v>
      </c>
      <c r="N434" s="6">
        <f t="shared" si="46"/>
        <v>0.54100000000000004</v>
      </c>
      <c r="O434" s="2"/>
    </row>
    <row r="435" spans="1:15">
      <c r="A435" s="3">
        <v>434</v>
      </c>
      <c r="B435" s="3">
        <v>434</v>
      </c>
      <c r="C435" s="4" t="s">
        <v>418</v>
      </c>
      <c r="D435" s="4" t="s">
        <v>439</v>
      </c>
      <c r="E435" s="4" t="b">
        <f t="shared" si="47"/>
        <v>0</v>
      </c>
      <c r="F435" s="5">
        <v>40597</v>
      </c>
      <c r="G435" s="4">
        <v>2</v>
      </c>
      <c r="H435" s="4" t="s">
        <v>910</v>
      </c>
      <c r="I435" s="4" t="str">
        <f t="shared" si="42"/>
        <v>gmail</v>
      </c>
      <c r="J435" s="7" t="s">
        <v>873</v>
      </c>
      <c r="K435" s="4">
        <f t="shared" si="43"/>
        <v>42</v>
      </c>
      <c r="L435" s="4">
        <f t="shared" si="44"/>
        <v>9</v>
      </c>
      <c r="M435" s="6">
        <f t="shared" si="45"/>
        <v>0.02</v>
      </c>
      <c r="N435" s="6">
        <f t="shared" si="46"/>
        <v>0.29499999999999998</v>
      </c>
      <c r="O435" s="2"/>
    </row>
    <row r="436" spans="1:15">
      <c r="A436" s="3">
        <v>435</v>
      </c>
      <c r="B436" s="3">
        <v>435</v>
      </c>
      <c r="C436" s="4" t="s">
        <v>419</v>
      </c>
      <c r="D436" s="4" t="s">
        <v>419</v>
      </c>
      <c r="E436" s="4" t="b">
        <f t="shared" si="47"/>
        <v>1</v>
      </c>
      <c r="F436" s="5">
        <v>40597</v>
      </c>
      <c r="G436" s="4">
        <v>4</v>
      </c>
      <c r="H436" s="4" t="s">
        <v>919</v>
      </c>
      <c r="I436" s="4" t="str">
        <f t="shared" si="42"/>
        <v>yahoo</v>
      </c>
      <c r="J436" s="7" t="s">
        <v>874</v>
      </c>
      <c r="K436" s="4">
        <f t="shared" si="43"/>
        <v>48</v>
      </c>
      <c r="L436" s="4">
        <f t="shared" si="44"/>
        <v>12</v>
      </c>
      <c r="M436" s="6">
        <f t="shared" si="45"/>
        <v>6.6000000000000003E-2</v>
      </c>
      <c r="N436" s="6">
        <f t="shared" si="46"/>
        <v>0.35</v>
      </c>
      <c r="O436" s="2"/>
    </row>
    <row r="437" spans="1:15">
      <c r="A437" s="3">
        <v>436</v>
      </c>
      <c r="B437" s="3">
        <v>436</v>
      </c>
      <c r="C437" s="4" t="s">
        <v>420</v>
      </c>
      <c r="D437" s="4" t="s">
        <v>420</v>
      </c>
      <c r="E437" s="4" t="b">
        <f t="shared" si="47"/>
        <v>1</v>
      </c>
      <c r="F437" s="5">
        <v>40597</v>
      </c>
      <c r="G437" s="4">
        <v>15</v>
      </c>
      <c r="H437" s="4" t="s">
        <v>911</v>
      </c>
      <c r="I437" s="4" t="str">
        <f t="shared" si="42"/>
        <v>hotmail</v>
      </c>
      <c r="J437" s="7" t="s">
        <v>875</v>
      </c>
      <c r="K437" s="4">
        <f t="shared" si="43"/>
        <v>16</v>
      </c>
      <c r="L437" s="4">
        <f t="shared" si="44"/>
        <v>4</v>
      </c>
      <c r="M437" s="6">
        <f t="shared" si="45"/>
        <v>0.53800000000000003</v>
      </c>
      <c r="N437" s="6">
        <f t="shared" si="46"/>
        <v>0.11899999999999999</v>
      </c>
      <c r="O437" s="2"/>
    </row>
    <row r="438" spans="1:15">
      <c r="A438" s="3">
        <v>437</v>
      </c>
      <c r="B438" s="3">
        <v>437</v>
      </c>
      <c r="C438" s="4" t="s">
        <v>421</v>
      </c>
      <c r="D438" s="4" t="s">
        <v>440</v>
      </c>
      <c r="E438" s="4" t="b">
        <f t="shared" si="47"/>
        <v>0</v>
      </c>
      <c r="F438" s="5">
        <v>40598</v>
      </c>
      <c r="G438" s="4">
        <v>16</v>
      </c>
      <c r="H438" s="4" t="s">
        <v>921</v>
      </c>
      <c r="I438" s="4" t="str">
        <f t="shared" si="42"/>
        <v>yahoo</v>
      </c>
      <c r="J438" s="7" t="s">
        <v>876</v>
      </c>
      <c r="K438" s="4">
        <f t="shared" si="43"/>
        <v>105</v>
      </c>
      <c r="L438" s="4">
        <f t="shared" si="44"/>
        <v>19</v>
      </c>
      <c r="M438" s="6">
        <f t="shared" si="45"/>
        <v>0.60699999999999998</v>
      </c>
      <c r="N438" s="6">
        <f t="shared" si="46"/>
        <v>0.58699999999999997</v>
      </c>
      <c r="O438" s="2"/>
    </row>
  </sheetData>
  <autoFilter ref="A1:N4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age - observations</vt:lpstr>
      <vt:lpstr>data &amp; calcs</vt:lpstr>
    </vt:vector>
  </TitlesOfParts>
  <Company>Pointy Haired Dilbert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 Duggirala</dc:creator>
  <cp:lastModifiedBy>Purnachandra Rao Duggirala</cp:lastModifiedBy>
  <dcterms:created xsi:type="dcterms:W3CDTF">2011-02-25T00:54:20Z</dcterms:created>
  <dcterms:modified xsi:type="dcterms:W3CDTF">2011-02-25T05:35:16Z</dcterms:modified>
</cp:coreProperties>
</file>